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 defaultThemeVersion="124226"/>
  <bookViews>
    <workbookView xWindow="270" yWindow="5025" windowWidth="19320" windowHeight="6420" tabRatio="871"/>
  </bookViews>
  <sheets>
    <sheet name="Jury T1" sheetId="68" r:id="rId1"/>
    <sheet name="MoF" sheetId="62" r:id="rId2"/>
    <sheet name="MoM" sheetId="78" r:id="rId3"/>
    <sheet name="PoF" sheetId="67" r:id="rId4"/>
    <sheet name="PoM" sheetId="79" r:id="rId5"/>
    <sheet name="BF" sheetId="80" r:id="rId6"/>
    <sheet name="BM" sheetId="81" r:id="rId7"/>
    <sheet name="Feuil1" sheetId="44" state="hidden" r:id="rId8"/>
    <sheet name="Table Mo" sheetId="2" state="hidden" r:id="rId9"/>
    <sheet name="Table Po" sheetId="3" state="hidden" r:id="rId10"/>
    <sheet name="Table BeF" sheetId="4" state="hidden" r:id="rId11"/>
    <sheet name="Table BeM" sheetId="5" state="hidden" r:id="rId12"/>
    <sheet name="Table MiF" sheetId="6" state="hidden" r:id="rId13"/>
    <sheet name="Table MiM" sheetId="7" state="hidden" r:id="rId14"/>
    <sheet name="Table Femmes" sheetId="9" state="hidden" r:id="rId15"/>
    <sheet name="Table Hommes" sheetId="8" state="hidden" r:id="rId16"/>
  </sheets>
  <externalReferences>
    <externalReference r:id="rId17"/>
    <externalReference r:id="rId18"/>
  </externalReferences>
  <definedNames>
    <definedName name="_ACC93" localSheetId="0">'[1]RELAIS T1'!$L$3</definedName>
    <definedName name="_ACC93" localSheetId="1">MoF!#REF!</definedName>
    <definedName name="_ACC93" localSheetId="2">MoM!#REF!</definedName>
    <definedName name="_ACC93">#REF!</definedName>
    <definedName name="_xlnm._FilterDatabase" localSheetId="5" hidden="1">BF!$A$4:$AJ$11</definedName>
    <definedName name="_xlnm._FilterDatabase" localSheetId="6" hidden="1">BM!$A$4:$AK$10</definedName>
    <definedName name="_xlnm._FilterDatabase" localSheetId="1" hidden="1">MoF!$A$4:$AC$17</definedName>
    <definedName name="_xlnm._FilterDatabase" localSheetId="2" hidden="1">MoM!$A$4:$AW$21</definedName>
    <definedName name="_xlnm._FilterDatabase" localSheetId="3" hidden="1">PoF!$A$4:$AM$13</definedName>
    <definedName name="_xlnm._FilterDatabase" localSheetId="4" hidden="1">PoM!$A$4:$AL$18</definedName>
    <definedName name="AA">#REF!</definedName>
    <definedName name="AB">'[1]RELAIS T1'!$J$3</definedName>
    <definedName name="ABDO" localSheetId="5">'[2]Relais T1 J2'!#REF!</definedName>
    <definedName name="ABDO" localSheetId="6">'[2]Relais T1 J2'!#REF!</definedName>
    <definedName name="ABDO" localSheetId="0">'[1]RELAIS T1'!$I$3</definedName>
    <definedName name="ABDO" localSheetId="1">'[2]Relais T1 J2'!#REF!</definedName>
    <definedName name="ABDO" localSheetId="2">'[2]Relais T1 J2'!#REF!</definedName>
    <definedName name="ABDO" localSheetId="3">'[2]Relais T1 J2'!#REF!</definedName>
    <definedName name="ABDO" localSheetId="4">'[2]Relais T1 J2'!#REF!</definedName>
    <definedName name="ABDO">#REF!</definedName>
    <definedName name="ACB" localSheetId="5">'[2]Relais T1 J2'!#REF!</definedName>
    <definedName name="ACB" localSheetId="6">'[2]Relais T1 J2'!#REF!</definedName>
    <definedName name="ACB" localSheetId="0">'[1]RELAIS T1'!$K$3</definedName>
    <definedName name="ACB" localSheetId="1">'[2]Relais T1 J2'!#REF!</definedName>
    <definedName name="ACB" localSheetId="2">'[2]Relais T1 J2'!#REF!</definedName>
    <definedName name="ACB" localSheetId="3">'[2]Relais T1 J2'!#REF!</definedName>
    <definedName name="ACB" localSheetId="4">'[2]Relais T1 J2'!#REF!</definedName>
    <definedName name="ACB">#REF!</definedName>
    <definedName name="ACB_4" localSheetId="5">'[1]POINTS T1'!#REF!</definedName>
    <definedName name="ACB_4" localSheetId="6">'[1]POINTS T1'!#REF!</definedName>
    <definedName name="ACB_4" localSheetId="2">'[1]POINTS T1'!#REF!</definedName>
    <definedName name="ACB_4" localSheetId="4">'[1]POINTS T1'!#REF!</definedName>
    <definedName name="ACB_4">'[1]POINTS T1'!#REF!</definedName>
    <definedName name="ACB_4_10" localSheetId="5">'[1]POINTS T1'!#REF!</definedName>
    <definedName name="ACB_4_10" localSheetId="6">'[1]POINTS T1'!#REF!</definedName>
    <definedName name="ACB_4_10" localSheetId="2">'[1]POINTS T1'!#REF!</definedName>
    <definedName name="ACB_4_10" localSheetId="4">'[1]POINTS T1'!#REF!</definedName>
    <definedName name="ACB_4_10">'[1]POINTS T1'!#REF!</definedName>
    <definedName name="ACB_4_12" localSheetId="5">'[1]POINTS T1'!#REF!</definedName>
    <definedName name="ACB_4_12" localSheetId="6">'[1]POINTS T1'!#REF!</definedName>
    <definedName name="ACB_4_12" localSheetId="2">'[1]POINTS T1'!#REF!</definedName>
    <definedName name="ACB_4_12" localSheetId="4">'[1]POINTS T1'!#REF!</definedName>
    <definedName name="ACB_4_12">'[1]POINTS T1'!#REF!</definedName>
    <definedName name="ACB_4_14" localSheetId="5">'[1]POINTS T1'!#REF!</definedName>
    <definedName name="ACB_4_14" localSheetId="6">'[1]POINTS T1'!#REF!</definedName>
    <definedName name="ACB_4_14" localSheetId="2">'[1]POINTS T1'!#REF!</definedName>
    <definedName name="ACB_4_14" localSheetId="4">'[1]POINTS T1'!#REF!</definedName>
    <definedName name="ACB_4_14">'[1]POINTS T1'!#REF!</definedName>
    <definedName name="ACB_4_16" localSheetId="5">'[1]POINTS T1'!#REF!</definedName>
    <definedName name="ACB_4_16" localSheetId="6">'[1]POINTS T1'!#REF!</definedName>
    <definedName name="ACB_4_16" localSheetId="2">'[1]POINTS T1'!#REF!</definedName>
    <definedName name="ACB_4_16" localSheetId="4">'[1]POINTS T1'!#REF!</definedName>
    <definedName name="ACB_4_16">'[1]POINTS T1'!#REF!</definedName>
    <definedName name="ACB_4_2" localSheetId="5">'[1]POINTS T1'!#REF!</definedName>
    <definedName name="ACB_4_2" localSheetId="6">'[1]POINTS T1'!#REF!</definedName>
    <definedName name="ACB_4_2" localSheetId="2">'[1]POINTS T1'!#REF!</definedName>
    <definedName name="ACB_4_2" localSheetId="4">'[1]POINTS T1'!#REF!</definedName>
    <definedName name="ACB_4_2">'[1]POINTS T1'!#REF!</definedName>
    <definedName name="ACB_4_22" localSheetId="5">'[1]POINTS T1'!#REF!</definedName>
    <definedName name="ACB_4_22" localSheetId="6">'[1]POINTS T1'!#REF!</definedName>
    <definedName name="ACB_4_22" localSheetId="2">'[1]POINTS T1'!#REF!</definedName>
    <definedName name="ACB_4_22" localSheetId="4">'[1]POINTS T1'!#REF!</definedName>
    <definedName name="ACB_4_22">'[1]POINTS T1'!#REF!</definedName>
    <definedName name="ACB_4_3" localSheetId="5">'[1]Total Points T1 T2'!#REF!</definedName>
    <definedName name="ACB_4_3" localSheetId="6">'[1]Total Points T1 T2'!#REF!</definedName>
    <definedName name="ACB_4_3" localSheetId="2">'[1]Total Points T1 T2'!#REF!</definedName>
    <definedName name="ACB_4_3" localSheetId="4">'[1]Total Points T1 T2'!#REF!</definedName>
    <definedName name="ACB_4_3">'[1]Total Points T1 T2'!#REF!</definedName>
    <definedName name="ACB_4_5" localSheetId="5">'[1]POINTS T2'!#REF!</definedName>
    <definedName name="ACB_4_5" localSheetId="6">'[1]POINTS T2'!#REF!</definedName>
    <definedName name="ACB_4_5" localSheetId="2">'[1]POINTS T2'!#REF!</definedName>
    <definedName name="ACB_4_5" localSheetId="4">'[1]POINTS T2'!#REF!</definedName>
    <definedName name="ACB_4_5">'[1]POINTS T2'!#REF!</definedName>
    <definedName name="ACB_4_8" localSheetId="5">'[1]POINTS T1'!#REF!</definedName>
    <definedName name="ACB_4_8" localSheetId="6">'[1]POINTS T1'!#REF!</definedName>
    <definedName name="ACB_4_8" localSheetId="2">'[1]POINTS T1'!#REF!</definedName>
    <definedName name="ACB_4_8" localSheetId="4">'[1]POINTS T1'!#REF!</definedName>
    <definedName name="ACB_4_8">'[1]POINTS T1'!#REF!</definedName>
    <definedName name="ACB_5">#REF!</definedName>
    <definedName name="ACC" localSheetId="5">'[2]Relais T1 J2'!#REF!</definedName>
    <definedName name="ACC" localSheetId="6">'[2]Relais T1 J2'!#REF!</definedName>
    <definedName name="ACC" localSheetId="1">'[2]Relais T1 J2'!#REF!</definedName>
    <definedName name="ACC" localSheetId="2">'[2]Relais T1 J2'!#REF!</definedName>
    <definedName name="ACC" localSheetId="3">'[2]Relais T1 J2'!#REF!</definedName>
    <definedName name="ACC" localSheetId="4">'[2]Relais T1 J2'!#REF!</definedName>
    <definedName name="ACC">#REF!</definedName>
    <definedName name="ACD" localSheetId="5">'[2]Relais T1 J2'!#REF!</definedName>
    <definedName name="ACD" localSheetId="6">'[2]Relais T1 J2'!#REF!</definedName>
    <definedName name="ACD" localSheetId="1">'[2]Relais T1 J2'!#REF!</definedName>
    <definedName name="ACD" localSheetId="2">'[2]Relais T1 J2'!#REF!</definedName>
    <definedName name="ACD" localSheetId="3">'[2]Relais T1 J2'!#REF!</definedName>
    <definedName name="ACD" localSheetId="4">'[2]Relais T1 J2'!#REF!</definedName>
    <definedName name="ACD">#REF!</definedName>
    <definedName name="ASCAC" localSheetId="5">'[2]Relais T1 J2'!#REF!</definedName>
    <definedName name="ASCAC" localSheetId="6">'[2]Relais T1 J2'!#REF!</definedName>
    <definedName name="ASCAC" localSheetId="1">'[2]Relais T1 J2'!#REF!</definedName>
    <definedName name="ASCAC" localSheetId="2">'[2]Relais T1 J2'!#REF!</definedName>
    <definedName name="ASCAC" localSheetId="3">'[2]Relais T1 J2'!#REF!</definedName>
    <definedName name="ASCAC" localSheetId="4">'[2]Relais T1 J2'!#REF!</definedName>
    <definedName name="ASCAC">#REF!</definedName>
    <definedName name="ASGB">'[1]RELAIS T1'!$M$3</definedName>
    <definedName name="AUVERS" localSheetId="5">'[2]Relais T1 J2'!#REF!</definedName>
    <definedName name="AUVERS" localSheetId="6">'[2]Relais T1 J2'!#REF!</definedName>
    <definedName name="AUVERS" localSheetId="1">'[2]Relais T1 J2'!#REF!</definedName>
    <definedName name="AUVERS" localSheetId="2">'[2]Relais T1 J2'!#REF!</definedName>
    <definedName name="AUVERS" localSheetId="3">'[2]Relais T1 J2'!#REF!</definedName>
    <definedName name="AUVERS" localSheetId="4">'[2]Relais T1 J2'!#REF!</definedName>
    <definedName name="AUVERS">#REF!</definedName>
    <definedName name="BF_1_km_marche" localSheetId="5">'[2]Table BeF'!$Q$1:$R$65536</definedName>
    <definedName name="BF_1_km_marche" localSheetId="6">'[2]Table BeF'!$Q$1:$R$65536</definedName>
    <definedName name="BF_1_km_marche" localSheetId="1">'[2]Table BeF'!$Q$1:$R$65536</definedName>
    <definedName name="BF_1_km_marche" localSheetId="2">'[2]Table BeF'!$Q$1:$R$65536</definedName>
    <definedName name="BF_1_km_marche" localSheetId="3">'[2]Table BeF'!$Q$1:$R$65536</definedName>
    <definedName name="BF_1_km_marche" localSheetId="4">'[2]Table BeF'!$Q$1:$R$65536</definedName>
    <definedName name="BF_1_km_marche">'Table BeF'!$O:$P</definedName>
    <definedName name="BF_1000_m" localSheetId="5">'[2]Table BeF'!$M$1:$N$65536</definedName>
    <definedName name="BF_1000_m" localSheetId="6">'[2]Table BeF'!$M$1:$N$65536</definedName>
    <definedName name="BF_1000_m" localSheetId="1">'[2]Table BeF'!$M$1:$N$65536</definedName>
    <definedName name="BF_1000_m" localSheetId="2">'[2]Table BeF'!$M$1:$N$65536</definedName>
    <definedName name="BF_1000_m" localSheetId="3">'[2]Table BeF'!$M$1:$N$65536</definedName>
    <definedName name="BF_1000_m" localSheetId="4">'[2]Table BeF'!$M$1:$N$65536</definedName>
    <definedName name="BF_1000_m">'Table BeF'!$K:$L</definedName>
    <definedName name="BF_120_m" localSheetId="5">'[2]Table BeF'!$G$1:$H$65536</definedName>
    <definedName name="BF_120_m" localSheetId="6">'[2]Table BeF'!$G$1:$H$65536</definedName>
    <definedName name="BF_120_m" localSheetId="1">'[2]Table BeF'!$G$1:$H$65536</definedName>
    <definedName name="BF_120_m" localSheetId="2">'[2]Table BeF'!$G$1:$H$65536</definedName>
    <definedName name="BF_120_m" localSheetId="3">'[2]Table BeF'!$G$1:$H$65536</definedName>
    <definedName name="BF_120_m" localSheetId="4">'[2]Table BeF'!$G$1:$H$65536</definedName>
    <definedName name="BF_120_m">'Table BeF'!$G:$H</definedName>
    <definedName name="BF_2_km_marche" localSheetId="5">'[2]Table BeF'!$S$1:$T$65536</definedName>
    <definedName name="BF_2_km_marche" localSheetId="6">'[2]Table BeF'!$S$1:$T$65536</definedName>
    <definedName name="BF_2_km_marche" localSheetId="1">'[2]Table BeF'!$S$1:$T$65536</definedName>
    <definedName name="BF_2_km_marche" localSheetId="2">'[2]Table BeF'!$S$1:$T$65536</definedName>
    <definedName name="BF_2_km_marche" localSheetId="3">'[2]Table BeF'!$S$1:$T$65536</definedName>
    <definedName name="BF_2_km_marche" localSheetId="4">'[2]Table BeF'!$S$1:$T$65536</definedName>
    <definedName name="BF_2_km_marche">'Table BeF'!$Q:$R</definedName>
    <definedName name="BF_2000_m" localSheetId="5">'[2]Table BeF'!$O$1:$P$65536</definedName>
    <definedName name="BF_2000_m" localSheetId="6">'[2]Table BeF'!$O$1:$P$65536</definedName>
    <definedName name="BF_2000_m" localSheetId="1">'[2]Table BeF'!$O$1:$P$65536</definedName>
    <definedName name="BF_2000_m" localSheetId="2">'[2]Table BeF'!$O$1:$P$65536</definedName>
    <definedName name="BF_2000_m" localSheetId="3">'[2]Table BeF'!$O$1:$P$65536</definedName>
    <definedName name="BF_2000_m" localSheetId="4">'[2]Table BeF'!$O$1:$P$65536</definedName>
    <definedName name="BF_2000_m">'Table BeF'!$M:$N</definedName>
    <definedName name="BF_300_m" localSheetId="5">'[2]Table BeF'!$I$1:$J$65536</definedName>
    <definedName name="BF_300_m" localSheetId="6">'[2]Table BeF'!$I$1:$J$65536</definedName>
    <definedName name="BF_300_m" localSheetId="1">'[2]Table BeF'!$I$1:$J$65536</definedName>
    <definedName name="BF_300_m" localSheetId="2">'[2]Table BeF'!$I$1:$J$65536</definedName>
    <definedName name="BF_300_m" localSheetId="3">'[2]Table BeF'!$I$1:$J$65536</definedName>
    <definedName name="BF_300_m" localSheetId="4">'[2]Table BeF'!$I$1:$J$65536</definedName>
    <definedName name="BF_300_m">'Table BeF'!#REF!</definedName>
    <definedName name="BF_50_m">'Table BeF'!$A:$B</definedName>
    <definedName name="BF_50_m_H.">'Table BeF'!$E:$F</definedName>
    <definedName name="BF_50_m_H_">'[2]Table BeF'!$E$1:$F$65536</definedName>
    <definedName name="BF_500_m" localSheetId="5">'[2]Table BeF'!$K$1:$L$65536</definedName>
    <definedName name="BF_500_m" localSheetId="6">'[2]Table BeF'!$K$1:$L$65536</definedName>
    <definedName name="BF_500_m" localSheetId="1">'[2]Table BeF'!$K$1:$L$65536</definedName>
    <definedName name="BF_500_m" localSheetId="2">'[2]Table BeF'!$K$1:$L$65536</definedName>
    <definedName name="BF_500_m" localSheetId="3">'[2]Table BeF'!$K$1:$L$65536</definedName>
    <definedName name="BF_500_m" localSheetId="4">'[2]Table BeF'!$K$1:$L$65536</definedName>
    <definedName name="BF_500_m">'Table BeF'!$I:$J</definedName>
    <definedName name="BF_60_m" localSheetId="5">'[2]Table BeF'!$C$1:$D$65536</definedName>
    <definedName name="BF_60_m" localSheetId="6">'[2]Table BeF'!$C$1:$D$65536</definedName>
    <definedName name="BF_60_m" localSheetId="1">'[2]Table BeF'!$C$1:$D$65536</definedName>
    <definedName name="BF_60_m" localSheetId="2">'[2]Table BeF'!$C$1:$D$65536</definedName>
    <definedName name="BF_60_m" localSheetId="3">'[2]Table BeF'!$C$1:$D$65536</definedName>
    <definedName name="BF_60_m" localSheetId="4">'[2]Table BeF'!$C$1:$D$65536</definedName>
    <definedName name="BF_60_m">'Table BeF'!$C:$D</definedName>
    <definedName name="BF_DISQUE" localSheetId="5">'[2]Table BeF'!$AE$1:$AF$65536</definedName>
    <definedName name="BF_DISQUE" localSheetId="6">'[2]Table BeF'!$AE$1:$AF$65536</definedName>
    <definedName name="BF_DISQUE" localSheetId="1">'[2]Table BeF'!$AE$1:$AF$65536</definedName>
    <definedName name="BF_DISQUE" localSheetId="2">'[2]Table BeF'!$AE$1:$AF$65536</definedName>
    <definedName name="BF_DISQUE" localSheetId="3">'[2]Table BeF'!$AE$1:$AF$65536</definedName>
    <definedName name="BF_DISQUE" localSheetId="4">'[2]Table BeF'!$AE$1:$AF$65536</definedName>
    <definedName name="BF_DISQUE">'Table BeF'!$AC:$AD</definedName>
    <definedName name="BF_HAUTEUR" localSheetId="5">'[2]Table BeF'!$Y$1:$Z$65536</definedName>
    <definedName name="BF_HAUTEUR" localSheetId="6">'[2]Table BeF'!$Y$1:$Z$65536</definedName>
    <definedName name="BF_HAUTEUR" localSheetId="1">'[2]Table BeF'!$Y$1:$Z$65536</definedName>
    <definedName name="BF_HAUTEUR" localSheetId="2">'[2]Table BeF'!$Y$1:$Z$65536</definedName>
    <definedName name="BF_HAUTEUR" localSheetId="3">'[2]Table BeF'!$Y$1:$Z$65536</definedName>
    <definedName name="BF_HAUTEUR" localSheetId="4">'[2]Table BeF'!$Y$1:$Z$65536</definedName>
    <definedName name="BF_HAUTEUR">'Table BeF'!$W:$X</definedName>
    <definedName name="BF_JAVELOT" localSheetId="5">'[2]Table BeF'!$AG$1:$AH$65536</definedName>
    <definedName name="BF_JAVELOT" localSheetId="6">'[2]Table BeF'!$AG$1:$AH$65536</definedName>
    <definedName name="BF_JAVELOT" localSheetId="1">'[2]Table BeF'!$AG$1:$AH$65536</definedName>
    <definedName name="BF_JAVELOT" localSheetId="2">'[2]Table BeF'!$AG$1:$AH$65536</definedName>
    <definedName name="BF_JAVELOT" localSheetId="3">'[2]Table BeF'!$AG$1:$AH$65536</definedName>
    <definedName name="BF_JAVELOT" localSheetId="4">'[2]Table BeF'!$AG$1:$AH$65536</definedName>
    <definedName name="BF_JAVELOT">'Table BeF'!$AE:$AF</definedName>
    <definedName name="BF_LONGUEUR" localSheetId="5">'[2]Table BeF'!$U$1:$V$65536</definedName>
    <definedName name="BF_LONGUEUR" localSheetId="6">'[2]Table BeF'!$U$1:$V$65536</definedName>
    <definedName name="BF_LONGUEUR" localSheetId="1">'[2]Table BeF'!$U$1:$V$65536</definedName>
    <definedName name="BF_LONGUEUR" localSheetId="2">'[2]Table BeF'!$U$1:$V$65536</definedName>
    <definedName name="BF_LONGUEUR" localSheetId="3">'[2]Table BeF'!$U$1:$V$65536</definedName>
    <definedName name="BF_LONGUEUR" localSheetId="4">'[2]Table BeF'!$U$1:$V$65536</definedName>
    <definedName name="BF_LONGUEUR">'Table BeF'!$S:$T</definedName>
    <definedName name="BF_MARTEAU" localSheetId="5">'[2]Table BeF'!$AI$1:$AJ$65536</definedName>
    <definedName name="BF_MARTEAU" localSheetId="6">'[2]Table BeF'!$AI$1:$AJ$65536</definedName>
    <definedName name="BF_MARTEAU" localSheetId="1">'[2]Table BeF'!$AI$1:$AJ$65536</definedName>
    <definedName name="BF_MARTEAU" localSheetId="2">'[2]Table BeF'!$AI$1:$AJ$65536</definedName>
    <definedName name="BF_MARTEAU" localSheetId="3">'[2]Table BeF'!$AI$1:$AJ$65536</definedName>
    <definedName name="BF_MARTEAU" localSheetId="4">'[2]Table BeF'!$AI$1:$AJ$65536</definedName>
    <definedName name="BF_MARTEAU">'Table BeF'!$AG:$AH</definedName>
    <definedName name="BF_PERCHE" localSheetId="5">'[2]Table BeF'!$AA$1:$AB$65536</definedName>
    <definedName name="BF_PERCHE" localSheetId="6">'[2]Table BeF'!$AA$1:$AB$65536</definedName>
    <definedName name="BF_PERCHE" localSheetId="1">'[2]Table BeF'!$AA$1:$AB$65536</definedName>
    <definedName name="BF_PERCHE" localSheetId="2">'[2]Table BeF'!$AA$1:$AB$65536</definedName>
    <definedName name="BF_PERCHE" localSheetId="3">'[2]Table BeF'!$AA$1:$AB$65536</definedName>
    <definedName name="BF_PERCHE" localSheetId="4">'[2]Table BeF'!$AA$1:$AB$65536</definedName>
    <definedName name="BF_PERCHE">'Table BeF'!$Y:$Z</definedName>
    <definedName name="BF_POIDS" localSheetId="5">'[2]Table BeF'!$AC$1:$AD$65536</definedName>
    <definedName name="BF_POIDS" localSheetId="6">'[2]Table BeF'!$AC$1:$AD$65536</definedName>
    <definedName name="BF_POIDS" localSheetId="1">'[2]Table BeF'!$AC$1:$AD$65536</definedName>
    <definedName name="BF_POIDS" localSheetId="2">'[2]Table BeF'!$AC$1:$AD$65536</definedName>
    <definedName name="BF_POIDS" localSheetId="3">'[2]Table BeF'!$AC$1:$AD$65536</definedName>
    <definedName name="BF_POIDS" localSheetId="4">'[2]Table BeF'!$AC$1:$AD$65536</definedName>
    <definedName name="BF_POIDS">'Table BeF'!$AA:$AB</definedName>
    <definedName name="BF_T.S.">'Table BeF'!$U:$V</definedName>
    <definedName name="BF_T_S_">'[2]Table BeF'!$W$1:$X$65536</definedName>
    <definedName name="BM_1_km_marche" localSheetId="5">'[2]Table BeM'!$S$1:$T$65536</definedName>
    <definedName name="BM_1_km_marche" localSheetId="6">'[2]Table BeM'!$S$1:$T$65536</definedName>
    <definedName name="BM_1_km_marche" localSheetId="1">'[2]Table BeM'!$S$1:$T$65536</definedName>
    <definedName name="BM_1_km_marche" localSheetId="2">'[2]Table BeM'!$S$1:$T$65536</definedName>
    <definedName name="BM_1_km_marche" localSheetId="3">'[2]Table BeM'!$S$1:$T$65536</definedName>
    <definedName name="BM_1_km_marche" localSheetId="4">'[2]Table BeM'!$S$1:$T$65536</definedName>
    <definedName name="BM_1_km_marche">'Table BeM'!$Q:$R</definedName>
    <definedName name="BM_1000_m" localSheetId="5">'[2]Table BeM'!$O$1:$P$65536</definedName>
    <definedName name="BM_1000_m" localSheetId="6">'[2]Table BeM'!$O$1:$P$65536</definedName>
    <definedName name="BM_1000_m" localSheetId="1">'[2]Table BeM'!$O$1:$P$65536</definedName>
    <definedName name="BM_1000_m" localSheetId="2">'[2]Table BeM'!$O$1:$P$65536</definedName>
    <definedName name="BM_1000_m" localSheetId="3">'[2]Table BeM'!$O$1:$P$65536</definedName>
    <definedName name="BM_1000_m" localSheetId="4">'[2]Table BeM'!$O$1:$P$65536</definedName>
    <definedName name="BM_1000_m">'Table BeM'!$M:$N</definedName>
    <definedName name="BM_120_m" localSheetId="5">'[2]Table BeM'!$I$1:$J$65536</definedName>
    <definedName name="BM_120_m" localSheetId="6">'[2]Table BeM'!$I$1:$J$65536</definedName>
    <definedName name="BM_120_m" localSheetId="1">'[2]Table BeM'!$I$1:$J$65536</definedName>
    <definedName name="BM_120_m" localSheetId="2">'[2]Table BeM'!$I$1:$J$65536</definedName>
    <definedName name="BM_120_m" localSheetId="3">'[2]Table BeM'!$I$1:$J$65536</definedName>
    <definedName name="BM_120_m" localSheetId="4">'[2]Table BeM'!$I$1:$J$65536</definedName>
    <definedName name="BM_120_m">'Table BeM'!$I:$J</definedName>
    <definedName name="BM_2_km_marche" localSheetId="5">'[2]Table BeM'!$U$1:$V$65536</definedName>
    <definedName name="BM_2_km_marche" localSheetId="6">'[2]Table BeM'!$U$1:$V$65536</definedName>
    <definedName name="BM_2_km_marche" localSheetId="1">'[2]Table BeM'!$U$1:$V$65536</definedName>
    <definedName name="BM_2_km_marche" localSheetId="2">'[2]Table BeM'!$U$1:$V$65536</definedName>
    <definedName name="BM_2_km_marche" localSheetId="3">'[2]Table BeM'!$U$1:$V$65536</definedName>
    <definedName name="BM_2_km_marche" localSheetId="4">'[2]Table BeM'!$U$1:$V$65536</definedName>
    <definedName name="BM_2_km_marche">'Table BeM'!$S:$T</definedName>
    <definedName name="BM_2000_m" localSheetId="5">'[2]Table BeM'!$Q$1:$R$65536</definedName>
    <definedName name="BM_2000_m" localSheetId="6">'[2]Table BeM'!$Q$1:$R$65536</definedName>
    <definedName name="BM_2000_m" localSheetId="1">'[2]Table BeM'!$Q$1:$R$65536</definedName>
    <definedName name="BM_2000_m" localSheetId="2">'[2]Table BeM'!$Q$1:$R$65536</definedName>
    <definedName name="BM_2000_m" localSheetId="3">'[2]Table BeM'!$Q$1:$R$65536</definedName>
    <definedName name="BM_2000_m" localSheetId="4">'[2]Table BeM'!$Q$1:$R$65536</definedName>
    <definedName name="BM_2000_m">'Table BeM'!$O:$P</definedName>
    <definedName name="BM_300_m" localSheetId="5">'[2]Table BeM'!$K$1:$L$65536</definedName>
    <definedName name="BM_300_m" localSheetId="6">'[2]Table BeM'!$K$1:$L$65536</definedName>
    <definedName name="BM_300_m" localSheetId="1">'[2]Table BeM'!$K$1:$L$65536</definedName>
    <definedName name="BM_300_m" localSheetId="2">'[2]Table BeM'!$K$1:$L$65536</definedName>
    <definedName name="BM_300_m" localSheetId="3">'[2]Table BeM'!$K$1:$L$65536</definedName>
    <definedName name="BM_300_m" localSheetId="4">'[2]Table BeM'!$K$1:$L$65536</definedName>
    <definedName name="BM_300_m">'Table BeM'!#REF!</definedName>
    <definedName name="BM_50_m">'Table BeM'!$A:$B</definedName>
    <definedName name="BM_50_m_H.">'Table BeM'!$E:$F</definedName>
    <definedName name="BM_50_m_H_">'[2]Table BeM'!$E$1:$F$65536</definedName>
    <definedName name="BM_500_m" localSheetId="5">'[2]Table BeM'!$M$1:$N$65536</definedName>
    <definedName name="BM_500_m" localSheetId="6">'[2]Table BeM'!$M$1:$N$65536</definedName>
    <definedName name="BM_500_m" localSheetId="1">'[2]Table BeM'!$M$1:$N$65536</definedName>
    <definedName name="BM_500_m" localSheetId="2">'[2]Table BeM'!$M$1:$N$65536</definedName>
    <definedName name="BM_500_m" localSheetId="3">'[2]Table BeM'!$M$1:$N$65536</definedName>
    <definedName name="BM_500_m" localSheetId="4">'[2]Table BeM'!$M$1:$N$65536</definedName>
    <definedName name="BM_500_m">'Table BeM'!$K:$L</definedName>
    <definedName name="BM_60_m" localSheetId="5">'[2]Table BeM'!$C$1:$D$65536</definedName>
    <definedName name="BM_60_m" localSheetId="6">'[2]Table BeM'!$C$1:$D$65536</definedName>
    <definedName name="BM_60_m" localSheetId="1">'[2]Table BeM'!$C$1:$D$65536</definedName>
    <definedName name="BM_60_m" localSheetId="2">'[2]Table BeM'!$C$1:$D$65536</definedName>
    <definedName name="BM_60_m" localSheetId="3">'[2]Table BeM'!$C$1:$D$65536</definedName>
    <definedName name="BM_60_m" localSheetId="4">'[2]Table BeM'!$C$1:$D$65536</definedName>
    <definedName name="BM_60_m">'Table BeM'!$C:$D</definedName>
    <definedName name="BM_80_m_H.">'Table BeM'!$G:$H</definedName>
    <definedName name="BM_80_m_H_">'[2]Table BeM'!$G$1:$H$65536</definedName>
    <definedName name="BM_DISQUE" localSheetId="5">'[2]Table BeM'!$AG$1:$AH$65536</definedName>
    <definedName name="BM_DISQUE" localSheetId="6">'[2]Table BeM'!$AG$1:$AH$65536</definedName>
    <definedName name="BM_DISQUE" localSheetId="1">'[2]Table BeM'!$AG$1:$AH$65536</definedName>
    <definedName name="BM_DISQUE" localSheetId="2">'[2]Table BeM'!$AG$1:$AH$65536</definedName>
    <definedName name="BM_DISQUE" localSheetId="3">'[2]Table BeM'!$AG$1:$AH$65536</definedName>
    <definedName name="BM_DISQUE" localSheetId="4">'[2]Table BeM'!$AG$1:$AH$65536</definedName>
    <definedName name="BM_DISQUE">'Table BeM'!$AE:$AF</definedName>
    <definedName name="BM_HAUTEUR" localSheetId="5">'[2]Table BeM'!$AA$1:$AB$65536</definedName>
    <definedName name="BM_HAUTEUR" localSheetId="6">'[2]Table BeM'!$AA$1:$AB$65536</definedName>
    <definedName name="BM_HAUTEUR" localSheetId="1">'[2]Table BeM'!$AA$1:$AB$65536</definedName>
    <definedName name="BM_HAUTEUR" localSheetId="2">'[2]Table BeM'!$AA$1:$AB$65536</definedName>
    <definedName name="BM_HAUTEUR" localSheetId="3">'[2]Table BeM'!$AA$1:$AB$65536</definedName>
    <definedName name="BM_HAUTEUR" localSheetId="4">'[2]Table BeM'!$AA$1:$AB$65536</definedName>
    <definedName name="BM_HAUTEUR">'Table BeM'!$Y:$Z</definedName>
    <definedName name="BM_JAVELOT" localSheetId="5">'[2]Table BeM'!$AI$1:$AJ$65536</definedName>
    <definedName name="BM_JAVELOT" localSheetId="6">'[2]Table BeM'!$AI$1:$AJ$65536</definedName>
    <definedName name="BM_JAVELOT" localSheetId="1">'[2]Table BeM'!$AI$1:$AJ$65536</definedName>
    <definedName name="BM_JAVELOT" localSheetId="2">'[2]Table BeM'!$AI$1:$AJ$65536</definedName>
    <definedName name="BM_JAVELOT" localSheetId="3">'[2]Table BeM'!$AI$1:$AJ$65536</definedName>
    <definedName name="BM_JAVELOT" localSheetId="4">'[2]Table BeM'!$AI$1:$AJ$65536</definedName>
    <definedName name="BM_JAVELOT">'Table BeM'!$AG:$AH</definedName>
    <definedName name="BM_LONGUEUR">'Table BeM'!$U:$V</definedName>
    <definedName name="BM_MARTEAU" localSheetId="5">'[2]Table BeM'!$AK$1:$AL$65536</definedName>
    <definedName name="BM_MARTEAU" localSheetId="6">'[2]Table BeM'!$AK$1:$AL$65536</definedName>
    <definedName name="BM_MARTEAU" localSheetId="1">'[2]Table BeM'!$AK$1:$AL$65536</definedName>
    <definedName name="BM_MARTEAU" localSheetId="2">'[2]Table BeM'!$AK$1:$AL$65536</definedName>
    <definedName name="BM_MARTEAU" localSheetId="3">'[2]Table BeM'!$AK$1:$AL$65536</definedName>
    <definedName name="BM_MARTEAU" localSheetId="4">'[2]Table BeM'!$AK$1:$AL$65536</definedName>
    <definedName name="BM_MARTEAU">'Table BeM'!$AI:$AJ</definedName>
    <definedName name="BM_PERCHE" localSheetId="5">'[2]Table BeM'!$AC$1:$AD$65536</definedName>
    <definedName name="BM_PERCHE" localSheetId="6">'[2]Table BeM'!$AC$1:$AD$65536</definedName>
    <definedName name="BM_PERCHE" localSheetId="1">'[2]Table BeM'!$AC$1:$AD$65536</definedName>
    <definedName name="BM_PERCHE" localSheetId="2">'[2]Table BeM'!$AC$1:$AD$65536</definedName>
    <definedName name="BM_PERCHE" localSheetId="3">'[2]Table BeM'!$AC$1:$AD$65536</definedName>
    <definedName name="BM_PERCHE" localSheetId="4">'[2]Table BeM'!$AC$1:$AD$65536</definedName>
    <definedName name="BM_PERCHE">'Table BeM'!$AA:$AB</definedName>
    <definedName name="BM_POIDS" localSheetId="5">'[2]Table BeM'!$AE$1:$AF$65536</definedName>
    <definedName name="BM_POIDS" localSheetId="6">'[2]Table BeM'!$AE$1:$AF$65536</definedName>
    <definedName name="BM_POIDS" localSheetId="1">'[2]Table BeM'!$AE$1:$AF$65536</definedName>
    <definedName name="BM_POIDS" localSheetId="2">'[2]Table BeM'!$AE$1:$AF$65536</definedName>
    <definedName name="BM_POIDS" localSheetId="3">'[2]Table BeM'!$AE$1:$AF$65536</definedName>
    <definedName name="BM_POIDS" localSheetId="4">'[2]Table BeM'!$AE$1:$AF$65536</definedName>
    <definedName name="BM_POIDS">'Table BeM'!$AC:$AD</definedName>
    <definedName name="BM_T.S.">'Table BeM'!$W:$X</definedName>
    <definedName name="BM_T_S_">'[2]Table BeM'!$Y$1:$Z$65536</definedName>
    <definedName name="BMSA" localSheetId="5">'[2]Relais T1 J2'!#REF!</definedName>
    <definedName name="BMSA" localSheetId="6">'[2]Relais T1 J2'!#REF!</definedName>
    <definedName name="BMSA" localSheetId="0">'[1]RELAIS T1'!$N$3</definedName>
    <definedName name="BMSA" localSheetId="1">'[2]Relais T1 J2'!#REF!</definedName>
    <definedName name="BMSA" localSheetId="2">'[2]Relais T1 J2'!#REF!</definedName>
    <definedName name="BMSA" localSheetId="3">'[2]Relais T1 J2'!#REF!</definedName>
    <definedName name="BMSA" localSheetId="4">'[2]Relais T1 J2'!#REF!</definedName>
    <definedName name="BMSA">#REF!</definedName>
    <definedName name="CAL" localSheetId="5">'[2]Relais T1 J2'!#REF!</definedName>
    <definedName name="CAL" localSheetId="6">'[2]Relais T1 J2'!#REF!</definedName>
    <definedName name="CAL" localSheetId="1">MoF!#REF!</definedName>
    <definedName name="CAL" localSheetId="2">MoM!#REF!</definedName>
    <definedName name="CAL" localSheetId="3">'[2]Relais T1 J2'!#REF!</definedName>
    <definedName name="CAL" localSheetId="4">'[2]Relais T1 J2'!#REF!</definedName>
    <definedName name="CAL">#REF!</definedName>
    <definedName name="CAO" localSheetId="5">'[2]Relais T1 J2'!#REF!</definedName>
    <definedName name="CAO" localSheetId="6">'[2]Relais T1 J2'!#REF!</definedName>
    <definedName name="CAO" localSheetId="1">'[2]Relais T1 J2'!#REF!</definedName>
    <definedName name="CAO" localSheetId="2">'[2]Relais T1 J2'!#REF!</definedName>
    <definedName name="CAO" localSheetId="3">'[2]Relais T1 J2'!#REF!</definedName>
    <definedName name="CAO" localSheetId="4">'[2]Relais T1 J2'!#REF!</definedName>
    <definedName name="CAO">#REF!</definedName>
    <definedName name="CAR" localSheetId="5">'[2]Relais T1 J2'!#REF!</definedName>
    <definedName name="CAR" localSheetId="6">'[2]Relais T1 J2'!#REF!</definedName>
    <definedName name="CAR" localSheetId="1">'[2]Relais T1 J2'!#REF!</definedName>
    <definedName name="CAR" localSheetId="2">'[2]Relais T1 J2'!#REF!</definedName>
    <definedName name="CAR" localSheetId="3">'[2]Relais T1 J2'!#REF!</definedName>
    <definedName name="CAR" localSheetId="4">'[2]Relais T1 J2'!#REF!</definedName>
    <definedName name="CAR">#REF!</definedName>
    <definedName name="CMA" localSheetId="5">'[2]Relais T1 J2'!#REF!</definedName>
    <definedName name="CMA" localSheetId="6">'[2]Relais T1 J2'!#REF!</definedName>
    <definedName name="CMA" localSheetId="0">'[1]RELAIS T1'!$O$3</definedName>
    <definedName name="CMA" localSheetId="1">'[2]Relais T1 J2'!#REF!</definedName>
    <definedName name="CMA" localSheetId="2">'[2]Relais T1 J2'!#REF!</definedName>
    <definedName name="CMA" localSheetId="3">'[2]Relais T1 J2'!#REF!</definedName>
    <definedName name="CMA" localSheetId="4">'[2]Relais T1 J2'!#REF!</definedName>
    <definedName name="CMA">#REF!</definedName>
    <definedName name="COMA" localSheetId="5">'[2]Relais T1 J2'!#REF!</definedName>
    <definedName name="COMA" localSheetId="6">'[2]Relais T1 J2'!#REF!</definedName>
    <definedName name="COMA" localSheetId="0">'[1]RELAIS T1'!$P$3</definedName>
    <definedName name="COMA" localSheetId="1">'[2]Relais T1 J2'!#REF!</definedName>
    <definedName name="COMA" localSheetId="2">'[2]Relais T1 J2'!#REF!</definedName>
    <definedName name="COMA" localSheetId="3">'[2]Relais T1 J2'!#REF!</definedName>
    <definedName name="COMA" localSheetId="4">'[2]Relais T1 J2'!#REF!</definedName>
    <definedName name="COMA">#REF!</definedName>
    <definedName name="COMB" localSheetId="5">'[2]Relais T1 J2'!#REF!</definedName>
    <definedName name="COMB" localSheetId="6">'[2]Relais T1 J2'!#REF!</definedName>
    <definedName name="COMB" localSheetId="1">MoF!#REF!</definedName>
    <definedName name="COMB" localSheetId="2">MoM!#REF!</definedName>
    <definedName name="COMB" localSheetId="3">'[2]Relais T1 J2'!#REF!</definedName>
    <definedName name="COMB" localSheetId="4">'[2]Relais T1 J2'!#REF!</definedName>
    <definedName name="COMB">#REF!</definedName>
    <definedName name="COSMA" localSheetId="5">'[2]Relais T1 J2'!#REF!</definedName>
    <definedName name="COSMA" localSheetId="6">'[2]Relais T1 J2'!#REF!</definedName>
    <definedName name="COSMA" localSheetId="1">'[2]Relais T1 J2'!#REF!</definedName>
    <definedName name="COSMA" localSheetId="2">'[2]Relais T1 J2'!#REF!</definedName>
    <definedName name="COSMA" localSheetId="3">'[2]Relais T1 J2'!#REF!</definedName>
    <definedName name="COSMA" localSheetId="4">'[2]Relais T1 J2'!#REF!</definedName>
    <definedName name="COSMA">#REF!</definedName>
    <definedName name="CSB" localSheetId="5">'[2]Relais T1 J2'!#REF!</definedName>
    <definedName name="CSB" localSheetId="6">'[2]Relais T1 J2'!#REF!</definedName>
    <definedName name="CSB" localSheetId="0">'[1]RELAIS T1'!$Q$3</definedName>
    <definedName name="CSB" localSheetId="1">'[2]Relais T1 J2'!#REF!</definedName>
    <definedName name="CSB" localSheetId="2">'[2]Relais T1 J2'!#REF!</definedName>
    <definedName name="CSB" localSheetId="3">'[2]Relais T1 J2'!#REF!</definedName>
    <definedName name="CSB" localSheetId="4">'[2]Relais T1 J2'!#REF!</definedName>
    <definedName name="CSB">#REF!</definedName>
    <definedName name="CSCN" localSheetId="5">'[2]Relais T1 J2'!#REF!</definedName>
    <definedName name="CSCN" localSheetId="6">'[2]Relais T1 J2'!#REF!</definedName>
    <definedName name="CSCN" localSheetId="1">MoF!#REF!</definedName>
    <definedName name="CSCN" localSheetId="2">MoM!#REF!</definedName>
    <definedName name="CSCN" localSheetId="3">'[2]Relais T1 J2'!#REF!</definedName>
    <definedName name="CSCN" localSheetId="4">'[2]Relais T1 J2'!#REF!</definedName>
    <definedName name="CSCN">#REF!</definedName>
    <definedName name="CSMG" localSheetId="5">'[2]Relais T1 J2'!#REF!</definedName>
    <definedName name="CSMG" localSheetId="6">'[2]Relais T1 J2'!#REF!</definedName>
    <definedName name="CSMG" localSheetId="1">'[2]Relais T1 J2'!#REF!</definedName>
    <definedName name="CSMG" localSheetId="2">'[2]Relais T1 J2'!#REF!</definedName>
    <definedName name="CSMG" localSheetId="3">'[2]Relais T1 J2'!#REF!</definedName>
    <definedName name="CSMG" localSheetId="4">'[2]Relais T1 J2'!#REF!</definedName>
    <definedName name="CSMG">#REF!</definedName>
    <definedName name="DAC" localSheetId="5">'[2]BEF T1 J2'!#REF!</definedName>
    <definedName name="DAC" localSheetId="6">'[2]BEF T1 J2'!#REF!</definedName>
    <definedName name="DAC" localSheetId="1">'[2]BEF T1 J2'!#REF!</definedName>
    <definedName name="DAC" localSheetId="2">'[2]BEF T1 J2'!#REF!</definedName>
    <definedName name="DAC" localSheetId="3">'[2]BEF T1 J2'!#REF!</definedName>
    <definedName name="DAC" localSheetId="4">'[2]BEF T1 J2'!#REF!</definedName>
    <definedName name="DAC">#REF!</definedName>
    <definedName name="ESC_XV" localSheetId="5">'[2]Relais T1 J2'!#REF!</definedName>
    <definedName name="ESC_XV" localSheetId="6">'[2]Relais T1 J2'!#REF!</definedName>
    <definedName name="ESC_XV" localSheetId="1">'[2]Relais T1 J2'!#REF!</definedName>
    <definedName name="ESC_XV" localSheetId="2">'[2]Relais T1 J2'!#REF!</definedName>
    <definedName name="ESC_XV" localSheetId="3">'[2]Relais T1 J2'!#REF!</definedName>
    <definedName name="ESC_XV" localSheetId="4">'[2]Relais T1 J2'!#REF!</definedName>
    <definedName name="ESC_XV">#REF!</definedName>
    <definedName name="ESCXV">'[1]RELAIS T1'!$R$3</definedName>
    <definedName name="ESS" localSheetId="0">'[1]RELAIS T1'!$S$3</definedName>
    <definedName name="ESS" localSheetId="1">MoF!#REF!</definedName>
    <definedName name="ESS" localSheetId="2">MoM!#REF!</definedName>
    <definedName name="ESS">#REF!</definedName>
    <definedName name="ESV" localSheetId="5">'[2]Relais T1 J2'!#REF!</definedName>
    <definedName name="ESV" localSheetId="6">'[2]Relais T1 J2'!#REF!</definedName>
    <definedName name="ESV" localSheetId="1">'[2]Relais T1 J2'!#REF!</definedName>
    <definedName name="ESV" localSheetId="2">'[2]Relais T1 J2'!#REF!</definedName>
    <definedName name="ESV" localSheetId="3">'[2]Relais T1 J2'!#REF!</definedName>
    <definedName name="ESV" localSheetId="4">'[2]Relais T1 J2'!#REF!</definedName>
    <definedName name="ESV">#REF!</definedName>
    <definedName name="Excel_BuiltIn__FilterDatabase_4">#REF!</definedName>
    <definedName name="Excel_BuiltIn__FilterDatabase_5">#REF!</definedName>
    <definedName name="Excel_BuiltIn_Print_Area" localSheetId="5">BF!$A:$AF</definedName>
    <definedName name="Excel_BuiltIn_Print_Area" localSheetId="6">BM!$A:$AF</definedName>
    <definedName name="Excel_BuiltIn_Print_Area" localSheetId="1">MoF!$A:$AC</definedName>
    <definedName name="Excel_BuiltIn_Print_Area" localSheetId="2">MoM!$A:$AS</definedName>
    <definedName name="Excel_BuiltIn_Print_Area" localSheetId="3">PoF!$A:$AH</definedName>
    <definedName name="Excel_BuiltIn_Print_Area" localSheetId="4">PoM!$A:$AH</definedName>
    <definedName name="F_100_m" localSheetId="0">'[1]Table Femmes'!$E$1:$F$65536</definedName>
    <definedName name="F_100_m">'Table Femmes'!$E:$F</definedName>
    <definedName name="F_100_m_H.">'Table Femmes'!$K:$L</definedName>
    <definedName name="F_100_m_H_">'[1]Table Femmes'!$K$1:$L$65536</definedName>
    <definedName name="F_1000_m" localSheetId="0">'[1]Table Femmes'!$AA$1:$AB$65536</definedName>
    <definedName name="F_1000_m">'Table Femmes'!$AA:$AB</definedName>
    <definedName name="F_1500_m" localSheetId="0">'[1]Table Femmes'!$AC$1:$AD$65536</definedName>
    <definedName name="F_1500_m">'Table Femmes'!$AC:$AD</definedName>
    <definedName name="F_1500_steeple" localSheetId="0">'[1]Table Femmes'!$AK$1:$AL$65536</definedName>
    <definedName name="F_1500_steeple">'Table Femmes'!$AK:$AL</definedName>
    <definedName name="F_200_m" localSheetId="0">'[1]Table Femmes'!$M$1:$N$65536</definedName>
    <definedName name="F_200_m">'Table Femmes'!$M:$N</definedName>
    <definedName name="F_2000_m" localSheetId="0">'[1]Table Femmes'!$AE$1:$AF$65536</definedName>
    <definedName name="F_2000_m">'Table Femmes'!$AE:$AF</definedName>
    <definedName name="F_3_km_marche" localSheetId="0">'[1]Table Femmes'!$AO$1:$AP$65536</definedName>
    <definedName name="F_3_km_marche">'Table Femmes'!$AO:$AP</definedName>
    <definedName name="F_300_m" localSheetId="0">'[1]Table Femmes'!$O$1:$P$65536</definedName>
    <definedName name="F_300_m">'Table Femmes'!$O:$P</definedName>
    <definedName name="F_3000_m" localSheetId="0">'[1]Table Femmes'!$AG$1:$AH$65536</definedName>
    <definedName name="F_3000_m">'Table Femmes'!$AG:$AH</definedName>
    <definedName name="F_3000_steeple" localSheetId="0">'[1]Table Femmes'!$AM$1:$AN$65536</definedName>
    <definedName name="F_3000_steeple">'Table Femmes'!$AM:$AN</definedName>
    <definedName name="F_320_m_H" localSheetId="0">'[1]Table Femmes'!$Q$1:$R$65536</definedName>
    <definedName name="F_320_m_H">'Table Femmes'!$Q:$R</definedName>
    <definedName name="F_400_m" localSheetId="0">'[1]Table Femmes'!$S$1:$T$65536</definedName>
    <definedName name="F_400_m">'Table Femmes'!$S:$T</definedName>
    <definedName name="F_400_m_H" localSheetId="0">'[1]Table Femmes'!$U$1:$V$65536</definedName>
    <definedName name="F_400_m_H">'Table Femmes'!$U:$V</definedName>
    <definedName name="F_5_km_marche" localSheetId="0">'[1]Table Femmes'!$AQ$1:$AR$65536</definedName>
    <definedName name="F_5_km_marche">'Table Femmes'!$AQ:$AR</definedName>
    <definedName name="F_50_m">'Table Femmes'!$A:$B</definedName>
    <definedName name="F_50_m_H.">'Table Femmes'!$G:$H</definedName>
    <definedName name="F_50_m_H_">'[1]Table Femmes'!$G$1:$H$65536</definedName>
    <definedName name="F_500_m" localSheetId="0">'[1]Table Femmes'!$W$1:$X$65536</definedName>
    <definedName name="F_500_m">'Table Femmes'!$W:$X</definedName>
    <definedName name="F_5000_m" localSheetId="0">'[1]Table Femmes'!$AI$1:$AJ$65536</definedName>
    <definedName name="F_5000_m">'Table Femmes'!$AI:$AJ</definedName>
    <definedName name="F_60_m" localSheetId="0">'[1]Table Femmes'!$C$1:$D$65536</definedName>
    <definedName name="F_60_m">'Table Femmes'!$C:$D</definedName>
    <definedName name="F_60_m_H.">'Table Femmes'!$I:$J</definedName>
    <definedName name="F_60_m_H_">'[1]Table Femmes'!$I$1:$J$65536</definedName>
    <definedName name="F_800_m" localSheetId="0">'[1]Table Femmes'!$Y$1:$Z$65536</definedName>
    <definedName name="F_800_m">'Table Femmes'!$Y:$Z</definedName>
    <definedName name="F_DISQUE" localSheetId="0">'[1]Table Femmes'!$BC$1:$BD$65536</definedName>
    <definedName name="F_DISQUE">'Table Femmes'!$BC:$BD</definedName>
    <definedName name="F_HAUTEUR" localSheetId="0">'[1]Table Femmes'!$AW$1:$AX$65536</definedName>
    <definedName name="F_HAUTEUR">'Table Femmes'!$AW:$AX</definedName>
    <definedName name="F_JAVELOT" localSheetId="0">'[1]Table Femmes'!$BE$1:$BF$65536</definedName>
    <definedName name="F_JAVELOT">'Table Femmes'!$BE:$BF</definedName>
    <definedName name="F_LONGUEUR" localSheetId="0">'[1]Table Femmes'!$AS$1:$AT$65536</definedName>
    <definedName name="F_LONGUEUR">'Table Femmes'!$AS:$AT</definedName>
    <definedName name="F_MARTEAU" localSheetId="0">'[1]Table Femmes'!$BG$1:$BH$65536</definedName>
    <definedName name="F_MARTEAU">'Table Femmes'!$BG:$BH</definedName>
    <definedName name="F_PERCHE" localSheetId="0">'[1]Table Femmes'!$AY$1:$AZ$65536</definedName>
    <definedName name="F_PERCHE">'Table Femmes'!$AY:$AZ</definedName>
    <definedName name="F_POIDS" localSheetId="0">'[1]Table Femmes'!$BA$1:$BB$65536</definedName>
    <definedName name="F_POIDS">'Table Femmes'!$BA:$BB</definedName>
    <definedName name="F_T.S.">'Table Femmes'!$AU:$AV</definedName>
    <definedName name="F_T_S_">'[1]Table Femmes'!$AU$1:$AV$65536</definedName>
    <definedName name="H_100_m" localSheetId="0">'[1]Table Hommes'!$E$1:$F$65536</definedName>
    <definedName name="H_100_m">'Table Hommes'!$E:$F</definedName>
    <definedName name="H_1000_m" localSheetId="0">'[1]Table Hommes'!$AA$1:$AB$65536</definedName>
    <definedName name="H_1000_m">'Table Hommes'!$AA:$AB</definedName>
    <definedName name="H_110_m_H.">'Table Hommes'!$K:$L</definedName>
    <definedName name="H_110_m_H_">'[1]Table Hommes'!$K$1:$L$65536</definedName>
    <definedName name="H_1500_m" localSheetId="0">'[1]Table Hommes'!$AC$1:$AD$65536</definedName>
    <definedName name="H_1500_m">'Table Hommes'!$AC:$AD</definedName>
    <definedName name="H_1500_steeple" localSheetId="0">'[1]Table Hommes'!$AK$1:$AL$65536</definedName>
    <definedName name="H_1500_steeple">'Table Hommes'!$AK:$AL</definedName>
    <definedName name="H_200_m" localSheetId="0">'[1]Table Hommes'!$M$1:$N$65536</definedName>
    <definedName name="H_200_m">'Table Hommes'!$M:$N</definedName>
    <definedName name="H_2000_m" localSheetId="0">'[1]Table Hommes'!$AE$1:$AF$65536</definedName>
    <definedName name="H_2000_m">'Table Hommes'!$AE:$AF</definedName>
    <definedName name="H_3_km_marche" localSheetId="0">'[1]Table Hommes'!$AO$1:$AP$65536</definedName>
    <definedName name="H_3_km_marche">'Table Hommes'!$AO:$AP</definedName>
    <definedName name="H_300_m" localSheetId="0">'[1]Table Hommes'!$O$1:$P$65536</definedName>
    <definedName name="H_300_m">'Table Hommes'!$O:$P</definedName>
    <definedName name="H_3000_m" localSheetId="0">'[1]Table Hommes'!$AG$1:$AH$65536</definedName>
    <definedName name="H_3000_m">'Table Hommes'!$AG:$AH</definedName>
    <definedName name="H_3000_steeple" localSheetId="0">'[1]Table Hommes'!$AM$1:$AN$65536</definedName>
    <definedName name="H_3000_steeple">'Table Hommes'!$AM:$AN</definedName>
    <definedName name="H_320_m_H" localSheetId="0">'[1]Table Hommes'!$Q$1:$R$65536</definedName>
    <definedName name="H_320_m_H">'Table Hommes'!$Q:$R</definedName>
    <definedName name="H_400_m" localSheetId="0">'[1]Table Hommes'!$S$1:$T$65536</definedName>
    <definedName name="H_400_m">'Table Hommes'!$S:$T</definedName>
    <definedName name="H_400_m_H" localSheetId="0">'[1]Table Hommes'!$U$1:$V$65536</definedName>
    <definedName name="H_400_m_H">'Table Hommes'!$U:$V</definedName>
    <definedName name="H_5_km_marche" localSheetId="0">'[1]Table Hommes'!$AQ$1:$AR$65536</definedName>
    <definedName name="H_5_km_marche">'Table Hommes'!$AQ:$AR</definedName>
    <definedName name="H_50_m" localSheetId="0">'[1]Table Hommes'!$A$1:$B$65536</definedName>
    <definedName name="H_50_m">'Table Hommes'!$A:$B</definedName>
    <definedName name="H_50_m_H.">'Table Hommes'!$G:$H</definedName>
    <definedName name="H_50_m_H_">'[1]Table Hommes'!$G$1:$H$65536</definedName>
    <definedName name="H_500_m" localSheetId="0">'[1]Table Hommes'!$W$1:$X$65536</definedName>
    <definedName name="H_500_m">'Table Hommes'!$W:$X</definedName>
    <definedName name="H_5000_m" localSheetId="0">'[1]Table Hommes'!$AI$1:$AJ$65536</definedName>
    <definedName name="H_5000_m">'Table Hommes'!$AI:$AJ</definedName>
    <definedName name="H_60_m" localSheetId="0">'[1]Table Hommes'!$C$1:$D$65536</definedName>
    <definedName name="H_60_m">'Table Hommes'!$C:$D</definedName>
    <definedName name="H_60_m_H.">'Table Hommes'!$I:$J</definedName>
    <definedName name="H_60_m_H_">'[1]Table Hommes'!$I$1:$J$65536</definedName>
    <definedName name="H_800_m" localSheetId="0">'[1]Table Hommes'!$Y$1:$Z$65536</definedName>
    <definedName name="H_800_m">'Table Hommes'!$Y:$Z</definedName>
    <definedName name="H_DISQUE" localSheetId="0">'[1]Table Hommes'!$BC$1:$BD$65536</definedName>
    <definedName name="H_DISQUE">'Table Hommes'!$BC:$BD</definedName>
    <definedName name="H_HAUTEUR" localSheetId="0">'[1]Table Hommes'!$AW$1:$AX$65536</definedName>
    <definedName name="H_HAUTEUR">'Table Hommes'!$AW:$AX</definedName>
    <definedName name="H_JAVELOT" localSheetId="0">'[1]Table Hommes'!$BE$1:$BF$65536</definedName>
    <definedName name="H_JAVELOT">'Table Hommes'!$BE:$BF</definedName>
    <definedName name="H_LONGUEUR" localSheetId="0">'[1]Table Hommes'!$AS$1:$AT$65536</definedName>
    <definedName name="H_LONGUEUR">'Table Hommes'!$AS:$AT</definedName>
    <definedName name="H_MARTEAU" localSheetId="0">'[1]Table Hommes'!$BG$1:$BH$65536</definedName>
    <definedName name="H_MARTEAU">'Table Hommes'!$BG:$BH</definedName>
    <definedName name="H_PERCHE" localSheetId="0">'[1]Table Hommes'!$AY$1:$AZ$65536</definedName>
    <definedName name="H_PERCHE">'Table Hommes'!$AY:$AZ</definedName>
    <definedName name="H_POIDS" localSheetId="0">'[1]Table Hommes'!$BA$1:$BB$65536</definedName>
    <definedName name="H_POIDS">'Table Hommes'!$BA:$BB</definedName>
    <definedName name="H_T.S.">'Table Hommes'!$AU:$AV</definedName>
    <definedName name="H_T_S_">'[1]Table Hommes'!$AU$1:$AV$65536</definedName>
    <definedName name="_xlnm.Print_Titles" localSheetId="5">BF!$3:$4</definedName>
    <definedName name="_xlnm.Print_Titles" localSheetId="6">BM!$3:$4</definedName>
    <definedName name="_xlnm.Print_Titles" localSheetId="1">MoF!$3:$4</definedName>
    <definedName name="_xlnm.Print_Titles" localSheetId="2">MoM!$3:$4</definedName>
    <definedName name="_xlnm.Print_Titles" localSheetId="3">PoF!$3:$4</definedName>
    <definedName name="_xlnm.Print_Titles" localSheetId="4">PoM!$3:$4</definedName>
    <definedName name="MF_1_km_marche" localSheetId="0">'[1]Table MiF'!$Y$1:$Z$65536</definedName>
    <definedName name="MF_1_km_marche">'Table MiF'!$AS:$AT</definedName>
    <definedName name="MF_1000_m" localSheetId="0">'[1]Table MiF'!$S$1:$T$65536</definedName>
    <definedName name="MF_1000_m">'Table MiF'!$S:$T</definedName>
    <definedName name="MF_150_m" localSheetId="0">'[1]Table MiF'!$M$1:$N$65536</definedName>
    <definedName name="MF_150_m">'Table MiF'!$M:$N</definedName>
    <definedName name="MF_2_km_marche">'Table MiF'!$Y:$Z</definedName>
    <definedName name="MF_2000_m">'Table MiF'!$U:$V</definedName>
    <definedName name="MF_3_km_marche" localSheetId="0">'[1]Table MiF'!$AC$1:$AD$65536</definedName>
    <definedName name="MF_3_km_marche">'Table MiF'!$AA:$AB</definedName>
    <definedName name="MF_300_m" localSheetId="0">'[1]Table MiF'!$O$1:$P$65536</definedName>
    <definedName name="MF_300_m">'Table MiF'!$O:$P</definedName>
    <definedName name="MF_3000_m">'Table MiF'!$W:$X</definedName>
    <definedName name="MF_50_m">'Table MiF'!$A:$B</definedName>
    <definedName name="MF_50_m_H.">'Table MiF'!$G:$H</definedName>
    <definedName name="MF_50_m_H_">'[1]Table MiF'!$G$1:$H$65536</definedName>
    <definedName name="MF_500_m">'Table MiF'!$Q:$R</definedName>
    <definedName name="MF_60_m" localSheetId="0">'[1]Table MiF'!$C$1:$D$65536</definedName>
    <definedName name="MF_60_m">'Table MiF'!$C:$D</definedName>
    <definedName name="MF_60_m_H.">'Table MiF'!$I:$J</definedName>
    <definedName name="MF_60_m_H_">'[1]Table MiF'!$I$1:$J$65536</definedName>
    <definedName name="MF_80_m" localSheetId="0">'[1]Table MiF'!$E$1:$F$65536</definedName>
    <definedName name="MF_80_m">'Table MiF'!$E:$F</definedName>
    <definedName name="MF_80_m_H.">'Table MiF'!$K:$L</definedName>
    <definedName name="MF_DISQUE" localSheetId="0">'[1]Table MiF'!$AO$1:$AP$65536</definedName>
    <definedName name="MF_DISQUE">'Table MiF'!$AM:$AN</definedName>
    <definedName name="MF_HAUTEUR" localSheetId="0">'[1]Table MiF'!$AI$1:$AJ$65536</definedName>
    <definedName name="MF_HAUTEUR">'Table MiF'!$AG:$AH</definedName>
    <definedName name="MF_JAVELOT" localSheetId="0">'[1]Table MiF'!$AQ$1:$AR$65536</definedName>
    <definedName name="MF_JAVELOT">'Table MiF'!$AO:$AP</definedName>
    <definedName name="MF_LONGUEUR" localSheetId="0">'[1]Table MiF'!$AE$1:$AF$65536</definedName>
    <definedName name="MF_LONGUEUR">'Table MiF'!$AC:$AD</definedName>
    <definedName name="MF_MARTEAU" localSheetId="0">'[1]Table MiF'!$AS$1:$AT$65536</definedName>
    <definedName name="MF_MARTEAU">'Table MiF'!$AQ:$AR</definedName>
    <definedName name="MF_PERCHE" localSheetId="0">'[1]Table MiF'!$AK$1:$AL$65536</definedName>
    <definedName name="MF_PERCHE">'Table MiF'!$AI:$AJ</definedName>
    <definedName name="MF_POIDS" localSheetId="0">'[1]Table MiF'!$AM$1:$AN$65536</definedName>
    <definedName name="MF_POIDS">'Table MiF'!$AK:$AL</definedName>
    <definedName name="MF_T.S.">'Table MiF'!$AE:$AF</definedName>
    <definedName name="MM_1_km_marche" localSheetId="0">'[1]Table MiM'!$Y$1:$Z$65536</definedName>
    <definedName name="MM_1_km_marche">'Table MiM'!$AS:$AT</definedName>
    <definedName name="MM_100_m_H.">'Table MiM'!$K:$L</definedName>
    <definedName name="MM_100_m_H_">'[1]Table MiM'!$K$1:$L$65536</definedName>
    <definedName name="MM_1000_m" localSheetId="0">'[1]Table MiM'!$S$1:$T$65536</definedName>
    <definedName name="MM_1000_m">'Table MiM'!$S:$T</definedName>
    <definedName name="MM_150_m" localSheetId="0">'[1]Table MiM'!$M$1:$N$65536</definedName>
    <definedName name="MM_150_m">'Table MiM'!$M:$N</definedName>
    <definedName name="MM_2_km_marche" localSheetId="0">'[1]Table MiM'!$AA$1:$AB$65536</definedName>
    <definedName name="MM_2_km_marche">'Table MiM'!$Y:$Z</definedName>
    <definedName name="MM_2000_m" localSheetId="0">'[1]Table MiM'!$U$1:$V$65536</definedName>
    <definedName name="MM_2000_m">'Table MiM'!$U:$V</definedName>
    <definedName name="MM_3_km_marche" localSheetId="0">'[1]Table MiM'!$AC$1:$AD$65536</definedName>
    <definedName name="MM_3_km_marche">'Table MiM'!$AA:$AB</definedName>
    <definedName name="MM_300_m" localSheetId="0">'[1]Table MiM'!$O$1:$P$65536</definedName>
    <definedName name="MM_300_m">'Table MiM'!$O:$P</definedName>
    <definedName name="MM_3000_m" localSheetId="0">'[1]Table MiM'!$W$1:$X$65536</definedName>
    <definedName name="MM_3000_m">'Table MiM'!$W:$X</definedName>
    <definedName name="MM_50_m">'Table MiM'!$A:$B</definedName>
    <definedName name="MM_50_m_H.">'Table MiM'!$G:$H</definedName>
    <definedName name="MM_50_m_H_">'[1]Table MiM'!$G$1:$H$65536</definedName>
    <definedName name="MM_500_m" localSheetId="0">'[1]Table MiM'!$Q$1:$R$65536</definedName>
    <definedName name="MM_500_m">'Table MiM'!$Q:$R</definedName>
    <definedName name="MM_60_m" localSheetId="0">'[1]Table MiM'!$C$1:$D$65536</definedName>
    <definedName name="MM_60_m">'Table MiM'!$C:$D</definedName>
    <definedName name="MM_60_m_H.">'Table MiM'!$I:$J</definedName>
    <definedName name="MM_60_m_H_">'[1]Table MiM'!$I$1:$J$65536</definedName>
    <definedName name="MM_80_m" localSheetId="0">'[1]Table MiM'!$E$1:$F$65536</definedName>
    <definedName name="MM_80_m">'Table MiM'!$E:$F</definedName>
    <definedName name="MM_DISQUE" localSheetId="0">'[1]Table MiM'!$AO$1:$AP$65536</definedName>
    <definedName name="MM_DISQUE">'Table MiM'!$AM:$AN</definedName>
    <definedName name="MM_HAUTEUR" localSheetId="0">'[1]Table MiM'!$AI$1:$AJ$65536</definedName>
    <definedName name="MM_HAUTEUR">'Table MiM'!$AG:$AH</definedName>
    <definedName name="MM_JAVELOT" localSheetId="0">'[1]Table MiM'!$AQ$1:$AR$65536</definedName>
    <definedName name="MM_JAVELOT">'Table MiM'!$AO:$AP</definedName>
    <definedName name="MM_LONGUEUR" localSheetId="0">'[1]Table MiM'!$AE$1:$AF$65536</definedName>
    <definedName name="MM_LONGUEUR">'Table MiM'!$AC:$AD</definedName>
    <definedName name="MM_MARTEAU" localSheetId="0">'[1]Table MiM'!$AS$1:$AT$65536</definedName>
    <definedName name="MM_MARTEAU">'Table MiM'!$AQ:$AR</definedName>
    <definedName name="MM_PERCHE" localSheetId="0">'[1]Table MiM'!$AK$1:$AL$65536</definedName>
    <definedName name="MM_PERCHE">'Table MiM'!$AI:$AJ</definedName>
    <definedName name="MM_POIDS" localSheetId="0">'[1]Table MiM'!$AM$1:$AN$65536</definedName>
    <definedName name="MM_POIDS">'Table MiM'!$AK:$AL</definedName>
    <definedName name="MM_T.S.">'Table MiM'!$AE:$AF</definedName>
    <definedName name="MM_T_S_">'[1]Table MiM'!$AG$1:$AH$65536</definedName>
    <definedName name="Moustique_300_m" localSheetId="5">'[2]Table Mo'!$E$1:$F$65536</definedName>
    <definedName name="Moustique_300_m" localSheetId="6">'[2]Table Mo'!$E$1:$F$65536</definedName>
    <definedName name="Moustique_300_m" localSheetId="1">'[2]Table Mo'!$E$1:$F$65536</definedName>
    <definedName name="Moustique_300_m" localSheetId="2">'[2]Table Mo'!$E$1:$F$65536</definedName>
    <definedName name="Moustique_300_m" localSheetId="3">'[2]Table Mo'!$E$1:$F$65536</definedName>
    <definedName name="Moustique_300_m" localSheetId="4">'[2]Table Mo'!$E$1:$F$65536</definedName>
    <definedName name="Moustique_300_m">'Table Mo'!#REF!</definedName>
    <definedName name="Moustique_400_m">'Table Mo'!$E:$F</definedName>
    <definedName name="Moustique_50_haies" localSheetId="5">'[2]Table Mo'!$C$1:$D$65536</definedName>
    <definedName name="Moustique_50_haies" localSheetId="6">'[2]Table Mo'!$C$1:$D$65536</definedName>
    <definedName name="Moustique_50_haies" localSheetId="1">'[2]Table Mo'!$C$1:$D$65536</definedName>
    <definedName name="Moustique_50_haies" localSheetId="2">'[2]Table Mo'!$C$1:$D$65536</definedName>
    <definedName name="Moustique_50_haies" localSheetId="3">'[2]Table Mo'!$C$1:$D$65536</definedName>
    <definedName name="Moustique_50_haies" localSheetId="4">'[2]Table Mo'!$C$1:$D$65536</definedName>
    <definedName name="Moustique_50_haies">'Table Mo'!$C:$D</definedName>
    <definedName name="Moustique_50_m" localSheetId="5">'[2]Table Mo'!$A$1:$B$65536</definedName>
    <definedName name="Moustique_50_m" localSheetId="6">'[2]Table Mo'!$A$1:$B$65536</definedName>
    <definedName name="Moustique_50_m" localSheetId="1">'[2]Table Mo'!$A$1:$B$65536</definedName>
    <definedName name="Moustique_50_m" localSheetId="2">'[2]Table Mo'!$A$1:$B$65536</definedName>
    <definedName name="Moustique_50_m" localSheetId="3">'[2]Table Mo'!$A$1:$B$65536</definedName>
    <definedName name="Moustique_50_m" localSheetId="4">'[2]Table Mo'!$A$1:$B$65536</definedName>
    <definedName name="Moustique_50_m">'Table Mo'!$A:$B</definedName>
    <definedName name="Moustique_500_m" localSheetId="5">'[2]Table Mo'!$G$1:$H$65536</definedName>
    <definedName name="Moustique_500_m" localSheetId="6">'[2]Table Mo'!$G$1:$H$65536</definedName>
    <definedName name="Moustique_500_m" localSheetId="1">'[2]Table Mo'!$G$1:$H$65536</definedName>
    <definedName name="Moustique_500_m" localSheetId="2">'[2]Table Mo'!$G$1:$H$65536</definedName>
    <definedName name="Moustique_500_m" localSheetId="3">'[2]Table Mo'!$G$1:$H$65536</definedName>
    <definedName name="Moustique_500_m" localSheetId="4">'[2]Table Mo'!$G$1:$H$65536</definedName>
    <definedName name="Moustique_500_m">'Table Mo'!$E:$F</definedName>
    <definedName name="Moustique_500_marche" localSheetId="5">'[2]Table Mo'!$K$1:$L$65536</definedName>
    <definedName name="Moustique_500_marche" localSheetId="6">'[2]Table Mo'!$K$1:$L$65536</definedName>
    <definedName name="Moustique_500_marche" localSheetId="1">'[2]Table Mo'!$K$1:$L$65536</definedName>
    <definedName name="Moustique_500_marche" localSheetId="2">'[2]Table Mo'!$K$1:$L$65536</definedName>
    <definedName name="Moustique_500_marche" localSheetId="3">'[2]Table Mo'!$K$1:$L$65536</definedName>
    <definedName name="Moustique_500_marche" localSheetId="4">'[2]Table Mo'!$K$1:$L$65536</definedName>
    <definedName name="Moustique_500_marche">'Table Mo'!$I:$J</definedName>
    <definedName name="Moustique_600_m" localSheetId="5">'[2]Table Mo'!$I$1:$J$65536</definedName>
    <definedName name="Moustique_600_m" localSheetId="6">'[2]Table Mo'!$I$1:$J$65536</definedName>
    <definedName name="Moustique_600_m" localSheetId="1">'[2]Table Mo'!$I$1:$J$65536</definedName>
    <definedName name="Moustique_600_m" localSheetId="2">'[2]Table Mo'!$I$1:$J$65536</definedName>
    <definedName name="Moustique_600_m" localSheetId="3">'[2]Table Mo'!$I$1:$J$65536</definedName>
    <definedName name="Moustique_600_m" localSheetId="4">'[2]Table Mo'!$I$1:$J$65536</definedName>
    <definedName name="Moustique_600_m">'Table Mo'!$G:$H</definedName>
    <definedName name="Moustique_600_marche" localSheetId="5">'[2]Table Mo'!$M$1:$N$65536</definedName>
    <definedName name="Moustique_600_marche" localSheetId="6">'[2]Table Mo'!$M$1:$N$65536</definedName>
    <definedName name="Moustique_600_marche" localSheetId="1">'[2]Table Mo'!$M$1:$N$65536</definedName>
    <definedName name="Moustique_600_marche" localSheetId="2">'[2]Table Mo'!$M$1:$N$65536</definedName>
    <definedName name="Moustique_600_marche" localSheetId="3">'[2]Table Mo'!$M$1:$N$65536</definedName>
    <definedName name="Moustique_600_marche" localSheetId="4">'[2]Table Mo'!$M$1:$N$65536</definedName>
    <definedName name="Moustique_600_marche">'Table Mo'!$K:$L</definedName>
    <definedName name="Moustique_Anneau" localSheetId="5">'[2]Table Mo'!$AA$1:$AB$65536</definedName>
    <definedName name="Moustique_Anneau" localSheetId="6">'[2]Table Mo'!$AA$1:$AB$65536</definedName>
    <definedName name="Moustique_Anneau" localSheetId="1">'[2]Table Mo'!$AA$1:$AB$65536</definedName>
    <definedName name="Moustique_Anneau" localSheetId="2">'[2]Table Mo'!$AA$1:$AB$65536</definedName>
    <definedName name="Moustique_Anneau" localSheetId="3">'[2]Table Mo'!$AA$1:$AB$65536</definedName>
    <definedName name="Moustique_Anneau" localSheetId="4">'[2]Table Mo'!$AA$1:$AB$65536</definedName>
    <definedName name="Moustique_Anneau">'Table Mo'!$W:$X</definedName>
    <definedName name="Moustique_Balles" localSheetId="5">'[2]Table Mo'!$Y$1:$Z$65536</definedName>
    <definedName name="Moustique_Balles" localSheetId="6">'[2]Table Mo'!$Y$1:$Z$65536</definedName>
    <definedName name="Moustique_Balles" localSheetId="1">'[2]Table Mo'!$Y$1:$Z$65536</definedName>
    <definedName name="Moustique_Balles" localSheetId="2">'[2]Table Mo'!$Y$1:$Z$65536</definedName>
    <definedName name="Moustique_Balles" localSheetId="3">'[2]Table Mo'!$Y$1:$Z$65536</definedName>
    <definedName name="Moustique_Balles" localSheetId="4">'[2]Table Mo'!$Y$1:$Z$65536</definedName>
    <definedName name="Moustique_Balles">'Table Mo'!$U:$V</definedName>
    <definedName name="Moustique_Hauteur">'Table Mo'!$Q:$R</definedName>
    <definedName name="Moustique_Longueur" localSheetId="5">'[2]Table Mo'!$O$1:$P$65536</definedName>
    <definedName name="Moustique_Longueur" localSheetId="6">'[2]Table Mo'!$O$1:$P$65536</definedName>
    <definedName name="Moustique_Longueur" localSheetId="1">'[2]Table Mo'!$O$1:$P$65536</definedName>
    <definedName name="Moustique_Longueur" localSheetId="2">'[2]Table Mo'!$O$1:$P$65536</definedName>
    <definedName name="Moustique_Longueur" localSheetId="3">'[2]Table Mo'!$O$1:$P$65536</definedName>
    <definedName name="Moustique_Longueur" localSheetId="4">'[2]Table Mo'!$O$1:$P$65536</definedName>
    <definedName name="Moustique_Longueur">'Table Mo'!$M:$N</definedName>
    <definedName name="Moustique_Marteau" localSheetId="5">'[2]Table Mo'!$AC$1:$AD$65536</definedName>
    <definedName name="Moustique_Marteau" localSheetId="6">'[2]Table Mo'!$AC$1:$AD$65536</definedName>
    <definedName name="Moustique_Marteau" localSheetId="1">'[2]Table Mo'!$AC$1:$AD$65536</definedName>
    <definedName name="Moustique_Marteau" localSheetId="2">'[2]Table Mo'!$AC$1:$AD$65536</definedName>
    <definedName name="Moustique_Marteau" localSheetId="3">'[2]Table Mo'!$AC$1:$AD$65536</definedName>
    <definedName name="Moustique_Marteau" localSheetId="4">'[2]Table Mo'!$AC$1:$AD$65536</definedName>
    <definedName name="Moustique_Marteau">'Table Mo'!#REF!</definedName>
    <definedName name="Moustique_MB">'Table Mo'!$S:$T</definedName>
    <definedName name="Moustique_Perche" localSheetId="5">'Table Mo'!#REF!</definedName>
    <definedName name="Moustique_Perche" localSheetId="6">'Table Mo'!#REF!</definedName>
    <definedName name="Moustique_Perche" localSheetId="2">'Table Mo'!#REF!</definedName>
    <definedName name="Moustique_Perche" localSheetId="4">'Table Mo'!#REF!</definedName>
    <definedName name="Moustique_Perche">'Table Mo'!#REF!</definedName>
    <definedName name="Moustique_Poids" localSheetId="5">'[2]Table Mo'!$W$1:$X$65536</definedName>
    <definedName name="Moustique_Poids" localSheetId="6">'[2]Table Mo'!$W$1:$X$65536</definedName>
    <definedName name="Moustique_Poids" localSheetId="1">'[2]Table Mo'!$W$1:$X$65536</definedName>
    <definedName name="Moustique_Poids" localSheetId="2">'[2]Table Mo'!$W$1:$X$65536</definedName>
    <definedName name="Moustique_Poids" localSheetId="3">'[2]Table Mo'!$W$1:$X$65536</definedName>
    <definedName name="Moustique_Poids" localSheetId="4">'[2]Table Mo'!$W$1:$X$65536</definedName>
    <definedName name="Moustique_Poids">'Table Mo'!$S:$T</definedName>
    <definedName name="Moustique_Triple_saut" localSheetId="5">'[2]Table Mo'!$Q$1:$R$65536</definedName>
    <definedName name="Moustique_Triple_saut" localSheetId="6">'[2]Table Mo'!$Q$1:$R$65536</definedName>
    <definedName name="Moustique_Triple_saut" localSheetId="1">'[2]Table Mo'!$Q$1:$R$65536</definedName>
    <definedName name="Moustique_Triple_saut" localSheetId="2">'[2]Table Mo'!$Q$1:$R$65536</definedName>
    <definedName name="Moustique_Triple_saut" localSheetId="3">'[2]Table Mo'!$Q$1:$R$65536</definedName>
    <definedName name="Moustique_Triple_saut" localSheetId="4">'[2]Table Mo'!$Q$1:$R$65536</definedName>
    <definedName name="Moustique_Triple_saut">'Table Mo'!$O:$P</definedName>
    <definedName name="Moustique_Vortex">'Table Mo'!$U:$V</definedName>
    <definedName name="MS">'[1]RELAIS T1'!$T$3</definedName>
    <definedName name="NLSA" localSheetId="5">'[2]Relais T1 J2'!#REF!</definedName>
    <definedName name="NLSA" localSheetId="6">'[2]Relais T1 J2'!#REF!</definedName>
    <definedName name="NLSA" localSheetId="0">'[1]RELAIS T1'!$U$3</definedName>
    <definedName name="NLSA" localSheetId="1">'[2]Relais T1 J2'!#REF!</definedName>
    <definedName name="NLSA" localSheetId="2">'[2]Relais T1 J2'!#REF!</definedName>
    <definedName name="NLSA" localSheetId="3">'[2]Relais T1 J2'!#REF!</definedName>
    <definedName name="NLSA" localSheetId="4">'[2]Relais T1 J2'!#REF!</definedName>
    <definedName name="NLSA">#REF!</definedName>
    <definedName name="Po_1_km_marche" localSheetId="5">'[2]Table Po'!$O$1:$P$65536</definedName>
    <definedName name="Po_1_km_marche" localSheetId="6">'[2]Table Po'!$O$1:$P$65536</definedName>
    <definedName name="Po_1_km_marche" localSheetId="1">'[2]Table Po'!$O$1:$P$65536</definedName>
    <definedName name="Po_1_km_marche" localSheetId="2">'[2]Table Po'!$O$1:$P$65536</definedName>
    <definedName name="Po_1_km_marche" localSheetId="3">'[2]Table Po'!$O$1:$P$65536</definedName>
    <definedName name="Po_1_km_marche" localSheetId="4">'[2]Table Po'!$O$1:$P$65536</definedName>
    <definedName name="Po_1_km_marche">'Table Po'!$M:$N</definedName>
    <definedName name="Po_1000_m" localSheetId="5">'[2]Table Po'!$M$1:$N$65536</definedName>
    <definedName name="Po_1000_m" localSheetId="6">'[2]Table Po'!$M$1:$N$65536</definedName>
    <definedName name="Po_1000_m" localSheetId="1">'[2]Table Po'!$M$1:$N$65536</definedName>
    <definedName name="Po_1000_m" localSheetId="2">'[2]Table Po'!$M$1:$N$65536</definedName>
    <definedName name="Po_1000_m" localSheetId="3">'[2]Table Po'!$M$1:$N$65536</definedName>
    <definedName name="Po_1000_m" localSheetId="4">'[2]Table Po'!$M$1:$N$65536</definedName>
    <definedName name="Po_1000_m">'Table Po'!$K:$L</definedName>
    <definedName name="Po_120_m" localSheetId="5">'[2]Table Po'!$G$1:$H$65536</definedName>
    <definedName name="Po_120_m" localSheetId="6">'[2]Table Po'!$G$1:$H$65536</definedName>
    <definedName name="Po_120_m" localSheetId="1">'[2]Table Po'!$G$1:$H$65536</definedName>
    <definedName name="Po_120_m" localSheetId="2">'[2]Table Po'!$G$1:$H$65536</definedName>
    <definedName name="Po_120_m" localSheetId="3">'[2]Table Po'!$G$1:$H$65536</definedName>
    <definedName name="Po_120_m" localSheetId="4">'[2]Table Po'!$G$1:$H$65536</definedName>
    <definedName name="Po_120_m">'Table Po'!$G:$H</definedName>
    <definedName name="Po_300_m" localSheetId="5">'[2]Table Po'!$I$1:$J$65536</definedName>
    <definedName name="Po_300_m" localSheetId="6">'[2]Table Po'!$I$1:$J$65536</definedName>
    <definedName name="Po_300_m" localSheetId="1">'[2]Table Po'!$I$1:$J$65536</definedName>
    <definedName name="Po_300_m" localSheetId="2">'[2]Table Po'!$I$1:$J$65536</definedName>
    <definedName name="Po_300_m" localSheetId="3">'[2]Table Po'!$I$1:$J$65536</definedName>
    <definedName name="Po_300_m" localSheetId="4">'[2]Table Po'!$I$1:$J$65536</definedName>
    <definedName name="Po_300_m">'Table Po'!#REF!</definedName>
    <definedName name="Po_50_m" localSheetId="5">'[2]Table Po'!$A$1:$B$65536</definedName>
    <definedName name="Po_50_m" localSheetId="6">'[2]Table Po'!$A$1:$B$65536</definedName>
    <definedName name="Po_50_m" localSheetId="1">'[2]Table Po'!$A$1:$B$65536</definedName>
    <definedName name="Po_50_m" localSheetId="2">'[2]Table Po'!$A$1:$B$65536</definedName>
    <definedName name="Po_50_m" localSheetId="3">'[2]Table Po'!$A$1:$B$65536</definedName>
    <definedName name="Po_50_m" localSheetId="4">'[2]Table Po'!$A$1:$B$65536</definedName>
    <definedName name="Po_50_m">'Table Po'!$A:$B</definedName>
    <definedName name="Po_50_m_H.">'Table Po'!$E:$F</definedName>
    <definedName name="Po_50_m_H_">'[2]Table Po'!$E$1:$F$65536</definedName>
    <definedName name="Po_500_m" localSheetId="5">'[2]Table Po'!$K$1:$L$65536</definedName>
    <definedName name="Po_500_m" localSheetId="6">'[2]Table Po'!$K$1:$L$65536</definedName>
    <definedName name="Po_500_m" localSheetId="1">'[2]Table Po'!$K$1:$L$65536</definedName>
    <definedName name="Po_500_m" localSheetId="2">'[2]Table Po'!$K$1:$L$65536</definedName>
    <definedName name="Po_500_m" localSheetId="3">'[2]Table Po'!$K$1:$L$65536</definedName>
    <definedName name="Po_500_m" localSheetId="4">'[2]Table Po'!$K$1:$L$65536</definedName>
    <definedName name="Po_500_m">'Table Po'!$I:$J</definedName>
    <definedName name="Po_60_m" localSheetId="5">'[2]Table Po'!$C$1:$D$65536</definedName>
    <definedName name="Po_60_m" localSheetId="6">'[2]Table Po'!$C$1:$D$65536</definedName>
    <definedName name="Po_60_m" localSheetId="1">'[2]Table Po'!$C$1:$D$65536</definedName>
    <definedName name="Po_60_m" localSheetId="2">'[2]Table Po'!$C$1:$D$65536</definedName>
    <definedName name="Po_60_m" localSheetId="3">'[2]Table Po'!$C$1:$D$65536</definedName>
    <definedName name="Po_60_m" localSheetId="4">'[2]Table Po'!$C$1:$D$65536</definedName>
    <definedName name="Po_60_m">'Table Po'!$C:$D</definedName>
    <definedName name="Po_Ballonde" localSheetId="5">'[2]Table Po'!$AE$1:$AF$65536</definedName>
    <definedName name="Po_Ballonde" localSheetId="6">'[2]Table Po'!$AE$1:$AF$65536</definedName>
    <definedName name="Po_Ballonde" localSheetId="1">'[2]Table Po'!$AE$1:$AF$65536</definedName>
    <definedName name="Po_Ballonde" localSheetId="2">'[2]Table Po'!$AE$1:$AF$65536</definedName>
    <definedName name="Po_Ballonde" localSheetId="3">'[2]Table Po'!$AE$1:$AF$65536</definedName>
    <definedName name="Po_Ballonde" localSheetId="4">'[2]Table Po'!$AE$1:$AF$65536</definedName>
    <definedName name="Po_Ballonde">'Table Po'!$AC:$AD</definedName>
    <definedName name="Po_Disque" localSheetId="5">'[2]Table Po'!$AC$1:$AD$65536</definedName>
    <definedName name="Po_Disque" localSheetId="6">'[2]Table Po'!$AC$1:$AD$65536</definedName>
    <definedName name="Po_Disque" localSheetId="1">'[2]Table Po'!$AC$1:$AD$65536</definedName>
    <definedName name="Po_Disque" localSheetId="2">'[2]Table Po'!$AC$1:$AD$65536</definedName>
    <definedName name="Po_Disque" localSheetId="3">'[2]Table Po'!$AC$1:$AD$65536</definedName>
    <definedName name="Po_Disque" localSheetId="4">'[2]Table Po'!$AC$1:$AD$65536</definedName>
    <definedName name="Po_Disque">'Table Po'!$AA:$AB</definedName>
    <definedName name="Po_Hauteur" localSheetId="5">'[2]Table Po'!$U$1:$V$65536</definedName>
    <definedName name="Po_Hauteur" localSheetId="6">'[2]Table Po'!$U$1:$V$65536</definedName>
    <definedName name="Po_Hauteur" localSheetId="1">'[2]Table Po'!$U$1:$V$65536</definedName>
    <definedName name="Po_Hauteur" localSheetId="2">'[2]Table Po'!$U$1:$V$65536</definedName>
    <definedName name="Po_Hauteur" localSheetId="3">'[2]Table Po'!$U$1:$V$65536</definedName>
    <definedName name="Po_Hauteur" localSheetId="4">'[2]Table Po'!$U$1:$V$65536</definedName>
    <definedName name="Po_Hauteur">'Table Po'!$S:$T</definedName>
    <definedName name="Po_Javelot" localSheetId="5">'[2]Table Po'!$AA$1:$AB$65536</definedName>
    <definedName name="Po_Javelot" localSheetId="6">'[2]Table Po'!$AA$1:$AB$65536</definedName>
    <definedName name="Po_Javelot" localSheetId="1">'[2]Table Po'!$AA$1:$AB$65536</definedName>
    <definedName name="Po_Javelot" localSheetId="2">'[2]Table Po'!$AA$1:$AB$65536</definedName>
    <definedName name="Po_Javelot" localSheetId="3">'[2]Table Po'!$AA$1:$AB$65536</definedName>
    <definedName name="Po_Javelot" localSheetId="4">'[2]Table Po'!$AA$1:$AB$65536</definedName>
    <definedName name="Po_Javelot">'Table Po'!$Y:$Z</definedName>
    <definedName name="Po_Longueur" localSheetId="5">'[2]Table Po'!$Q$1:$R$65536</definedName>
    <definedName name="Po_Longueur" localSheetId="6">'[2]Table Po'!$Q$1:$R$65536</definedName>
    <definedName name="Po_Longueur" localSheetId="1">'[2]Table Po'!$Q$1:$R$65536</definedName>
    <definedName name="Po_Longueur" localSheetId="2">'[2]Table Po'!$Q$1:$R$65536</definedName>
    <definedName name="Po_Longueur" localSheetId="3">'[2]Table Po'!$Q$1:$R$65536</definedName>
    <definedName name="Po_Longueur" localSheetId="4">'[2]Table Po'!$Q$1:$R$65536</definedName>
    <definedName name="Po_Longueur">'Table Po'!$O:$P</definedName>
    <definedName name="Po_Perche" localSheetId="5">'[2]Table Po'!$W$1:$X$65536</definedName>
    <definedName name="Po_Perche" localSheetId="6">'[2]Table Po'!$W$1:$X$65536</definedName>
    <definedName name="Po_Perche" localSheetId="1">'[2]Table Po'!$W$1:$X$65536</definedName>
    <definedName name="Po_Perche" localSheetId="2">'[2]Table Po'!$W$1:$X$65536</definedName>
    <definedName name="Po_Perche" localSheetId="3">'[2]Table Po'!$W$1:$X$65536</definedName>
    <definedName name="Po_Perche" localSheetId="4">'[2]Table Po'!$W$1:$X$65536</definedName>
    <definedName name="Po_Perche">'Table Po'!$U:$V</definedName>
    <definedName name="Po_Poids" localSheetId="5">'[2]Table Po'!$Y$1:$Z$65536</definedName>
    <definedName name="Po_Poids" localSheetId="6">'[2]Table Po'!$Y$1:$Z$65536</definedName>
    <definedName name="Po_Poids" localSheetId="1">'[2]Table Po'!$Y$1:$Z$65536</definedName>
    <definedName name="Po_Poids" localSheetId="2">'[2]Table Po'!$Y$1:$Z$65536</definedName>
    <definedName name="Po_Poids" localSheetId="3">'[2]Table Po'!$Y$1:$Z$65536</definedName>
    <definedName name="Po_Poids" localSheetId="4">'[2]Table Po'!$Y$1:$Z$65536</definedName>
    <definedName name="Po_Poids">'Table Po'!$W:$X</definedName>
    <definedName name="Po_Triple_saut" localSheetId="5">'[2]Table Po'!$S$1:$T$65536</definedName>
    <definedName name="Po_Triple_saut" localSheetId="6">'[2]Table Po'!$S$1:$T$65536</definedName>
    <definedName name="Po_Triple_saut" localSheetId="1">'[2]Table Po'!$S$1:$T$65536</definedName>
    <definedName name="Po_Triple_saut" localSheetId="2">'[2]Table Po'!$S$1:$T$65536</definedName>
    <definedName name="Po_Triple_saut" localSheetId="3">'[2]Table Po'!$S$1:$T$65536</definedName>
    <definedName name="Po_Triple_saut" localSheetId="4">'[2]Table Po'!$S$1:$T$65536</definedName>
    <definedName name="Po_Triple_saut">'Table Po'!$Q:$R</definedName>
    <definedName name="PSC" localSheetId="5">'[2]Relais T1 J2'!#REF!</definedName>
    <definedName name="PSC" localSheetId="6">'[2]Relais T1 J2'!#REF!</definedName>
    <definedName name="PSC" localSheetId="1">'[2]Relais T1 J2'!#REF!</definedName>
    <definedName name="PSC" localSheetId="2">'[2]Relais T1 J2'!#REF!</definedName>
    <definedName name="PSC" localSheetId="3">'[2]Relais T1 J2'!#REF!</definedName>
    <definedName name="PSC" localSheetId="4">'[2]Relais T1 J2'!#REF!</definedName>
    <definedName name="PSC">#REF!</definedName>
    <definedName name="RSCC" localSheetId="5">'[2]Relais T1 J2'!#REF!</definedName>
    <definedName name="RSCC" localSheetId="6">'[2]Relais T1 J2'!#REF!</definedName>
    <definedName name="RSCC" localSheetId="1">'[2]Relais T1 J2'!#REF!</definedName>
    <definedName name="RSCC" localSheetId="2">'[2]Relais T1 J2'!#REF!</definedName>
    <definedName name="RSCC" localSheetId="3">'[2]Relais T1 J2'!#REF!</definedName>
    <definedName name="RSCC" localSheetId="4">'[2]Relais T1 J2'!#REF!</definedName>
    <definedName name="RSCC">#REF!</definedName>
    <definedName name="SDUS" localSheetId="5">'[2]Relais T1 J2'!#REF!</definedName>
    <definedName name="SDUS" localSheetId="6">'[2]Relais T1 J2'!#REF!</definedName>
    <definedName name="SDUS" localSheetId="0">'[1]RELAIS T1'!$V$3</definedName>
    <definedName name="SDUS" localSheetId="1">MoF!#REF!</definedName>
    <definedName name="SDUS" localSheetId="2">MoM!#REF!</definedName>
    <definedName name="SDUS" localSheetId="3">'[2]Relais T1 J2'!#REF!</definedName>
    <definedName name="SDUS" localSheetId="4">'[2]Relais T1 J2'!#REF!</definedName>
    <definedName name="SDUS">#REF!</definedName>
    <definedName name="SOH" localSheetId="5">'[2]Relais T1 J2'!#REF!</definedName>
    <definedName name="SOH" localSheetId="6">'[2]Relais T1 J2'!#REF!</definedName>
    <definedName name="SOH" localSheetId="1">'[2]Relais T1 J2'!#REF!</definedName>
    <definedName name="SOH" localSheetId="2">'[2]Relais T1 J2'!#REF!</definedName>
    <definedName name="SOH" localSheetId="3">'[2]Relais T1 J2'!#REF!</definedName>
    <definedName name="SOH" localSheetId="4">'[2]Relais T1 J2'!#REF!</definedName>
    <definedName name="SOH">#REF!</definedName>
    <definedName name="TAC" localSheetId="5">'[2]Relais T1 J2'!#REF!</definedName>
    <definedName name="TAC" localSheetId="6">'[2]Relais T1 J2'!#REF!</definedName>
    <definedName name="TAC" localSheetId="0">'[1]RELAIS T1'!$W$3</definedName>
    <definedName name="TAC" localSheetId="1">'[2]Relais T1 J2'!#REF!</definedName>
    <definedName name="TAC" localSheetId="2">'[2]Relais T1 J2'!#REF!</definedName>
    <definedName name="TAC" localSheetId="3">'[2]Relais T1 J2'!#REF!</definedName>
    <definedName name="TAC" localSheetId="4">'[2]Relais T1 J2'!#REF!</definedName>
    <definedName name="TAC">#REF!</definedName>
    <definedName name="USI" localSheetId="5">'[2]Relais T1 J2'!#REF!</definedName>
    <definedName name="USI" localSheetId="6">'[2]Relais T1 J2'!#REF!</definedName>
    <definedName name="USI" localSheetId="0">'[1]RELAIS T1'!$X$3</definedName>
    <definedName name="USI" localSheetId="1">MoF!#REF!</definedName>
    <definedName name="USI" localSheetId="2">MoM!#REF!</definedName>
    <definedName name="USI" localSheetId="3">'[2]Relais T1 J2'!#REF!</definedName>
    <definedName name="USI" localSheetId="4">'[2]Relais T1 J2'!#REF!</definedName>
    <definedName name="USI">#REF!</definedName>
    <definedName name="USMA" localSheetId="5">'[2]Relais T1 J2'!#REF!</definedName>
    <definedName name="USMA" localSheetId="6">'[2]Relais T1 J2'!#REF!</definedName>
    <definedName name="USMA" localSheetId="0">'[1]RELAIS T1'!$Y$3</definedName>
    <definedName name="USMA" localSheetId="1">MoF!#REF!</definedName>
    <definedName name="USMA" localSheetId="2">MoM!#REF!</definedName>
    <definedName name="USMA" localSheetId="3">'[2]Relais T1 J2'!#REF!</definedName>
    <definedName name="USMA" localSheetId="4">'[2]Relais T1 J2'!#REF!</definedName>
    <definedName name="USMA">#REF!</definedName>
    <definedName name="USMM" localSheetId="5">'[2]Relais T1 J2'!#REF!</definedName>
    <definedName name="USMM" localSheetId="6">'[2]Relais T1 J2'!#REF!</definedName>
    <definedName name="USMM" localSheetId="1">'[2]Relais T1 J2'!#REF!</definedName>
    <definedName name="USMM" localSheetId="2">'[2]Relais T1 J2'!#REF!</definedName>
    <definedName name="USMM" localSheetId="3">'[2]Relais T1 J2'!#REF!</definedName>
    <definedName name="USMM" localSheetId="4">'[2]Relais T1 J2'!#REF!</definedName>
    <definedName name="USMM">#REF!</definedName>
    <definedName name="USOB" localSheetId="5">'[2]Relais T1 J2'!#REF!</definedName>
    <definedName name="USOB" localSheetId="6">'[2]Relais T1 J2'!#REF!</definedName>
    <definedName name="USOB" localSheetId="1">'[2]Relais T1 J2'!#REF!</definedName>
    <definedName name="USOB" localSheetId="2">'[2]Relais T1 J2'!#REF!</definedName>
    <definedName name="USOB" localSheetId="3">'[2]Relais T1 J2'!#REF!</definedName>
    <definedName name="USOB" localSheetId="4">'[2]Relais T1 J2'!#REF!</definedName>
    <definedName name="USOB">#REF!</definedName>
    <definedName name="USV" localSheetId="5">'[2]Relais T1 J2'!#REF!</definedName>
    <definedName name="USV" localSheetId="6">'[2]Relais T1 J2'!#REF!</definedName>
    <definedName name="USV" localSheetId="1">'[2]Relais T1 J2'!#REF!</definedName>
    <definedName name="USV" localSheetId="2">'[2]Relais T1 J2'!#REF!</definedName>
    <definedName name="USV" localSheetId="3">'[2]Relais T1 J2'!#REF!</definedName>
    <definedName name="USV" localSheetId="4">'[2]Relais T1 J2'!#REF!</definedName>
    <definedName name="USV">#REF!</definedName>
    <definedName name="_xlnm.Print_Area" localSheetId="0">'Jury T1'!$A$1:$E$24</definedName>
  </definedNames>
  <calcPr calcId="124519"/>
</workbook>
</file>

<file path=xl/calcChain.xml><?xml version="1.0" encoding="utf-8"?>
<calcChain xmlns="http://schemas.openxmlformats.org/spreadsheetml/2006/main">
  <c r="W8" i="81"/>
  <c r="W6"/>
  <c r="W7"/>
  <c r="W9"/>
  <c r="W10"/>
  <c r="AD8"/>
  <c r="AD6"/>
  <c r="AD7"/>
  <c r="AD9"/>
  <c r="AD10"/>
  <c r="E8"/>
  <c r="E6"/>
  <c r="E7"/>
  <c r="E9"/>
  <c r="E10"/>
  <c r="K8"/>
  <c r="K6"/>
  <c r="K7"/>
  <c r="K9"/>
  <c r="K10"/>
  <c r="S8"/>
  <c r="S6"/>
  <c r="S7"/>
  <c r="S9"/>
  <c r="S10"/>
  <c r="AJ11" i="67"/>
  <c r="AK11"/>
  <c r="AL11"/>
  <c r="AJ12"/>
  <c r="AK12"/>
  <c r="AL12"/>
  <c r="E6"/>
  <c r="E10"/>
  <c r="E7"/>
  <c r="M6"/>
  <c r="M10"/>
  <c r="M7"/>
  <c r="Q6"/>
  <c r="Q10"/>
  <c r="Q7"/>
  <c r="AC6"/>
  <c r="AC10"/>
  <c r="AC7"/>
  <c r="AC13" i="62"/>
  <c r="X13"/>
  <c r="W13"/>
  <c r="U13"/>
  <c r="S13"/>
  <c r="Q13"/>
  <c r="O13"/>
  <c r="M13"/>
  <c r="K13"/>
  <c r="I13"/>
  <c r="G13"/>
  <c r="E13"/>
  <c r="AC7"/>
  <c r="X7"/>
  <c r="W7"/>
  <c r="U7"/>
  <c r="S7"/>
  <c r="Q7"/>
  <c r="O7"/>
  <c r="M7"/>
  <c r="K7"/>
  <c r="I7"/>
  <c r="G7"/>
  <c r="E7"/>
  <c r="AC12"/>
  <c r="X12"/>
  <c r="W12"/>
  <c r="U12"/>
  <c r="S12"/>
  <c r="Q12"/>
  <c r="O12"/>
  <c r="M12"/>
  <c r="K12"/>
  <c r="I12"/>
  <c r="G12"/>
  <c r="E12"/>
  <c r="AC8"/>
  <c r="X8"/>
  <c r="W8"/>
  <c r="U8"/>
  <c r="S8"/>
  <c r="Q8"/>
  <c r="O8"/>
  <c r="M8"/>
  <c r="K8"/>
  <c r="I8"/>
  <c r="G8"/>
  <c r="E8"/>
  <c r="E11" i="79"/>
  <c r="E8"/>
  <c r="E5"/>
  <c r="E7"/>
  <c r="M18"/>
  <c r="O21" i="78"/>
  <c r="O18"/>
  <c r="O20"/>
  <c r="AF11" i="67"/>
  <c r="E13" i="79"/>
  <c r="M10"/>
  <c r="E11" i="67"/>
  <c r="E12"/>
  <c r="E13"/>
  <c r="E5"/>
  <c r="E9"/>
  <c r="M5"/>
  <c r="M9"/>
  <c r="M11"/>
  <c r="M12"/>
  <c r="M13"/>
  <c r="Q5"/>
  <c r="Q9"/>
  <c r="Q11"/>
  <c r="Q12"/>
  <c r="Q13"/>
  <c r="AC5"/>
  <c r="AC9"/>
  <c r="AC11"/>
  <c r="AC12"/>
  <c r="AC13"/>
  <c r="AL9"/>
  <c r="AK9"/>
  <c r="AJ9"/>
  <c r="AF9"/>
  <c r="AE9"/>
  <c r="AL5"/>
  <c r="AK5"/>
  <c r="AJ5"/>
  <c r="AF5"/>
  <c r="AE5"/>
  <c r="AE11"/>
  <c r="E7" i="80"/>
  <c r="E9"/>
  <c r="K7"/>
  <c r="K9"/>
  <c r="S7"/>
  <c r="S9"/>
  <c r="W9"/>
  <c r="W7"/>
  <c r="W6"/>
  <c r="S6"/>
  <c r="E6"/>
  <c r="AI9"/>
  <c r="AH9"/>
  <c r="AD9"/>
  <c r="AC9"/>
  <c r="AA9"/>
  <c r="Y9"/>
  <c r="O9"/>
  <c r="I9"/>
  <c r="G9"/>
  <c r="AI7"/>
  <c r="AH7"/>
  <c r="AD7"/>
  <c r="AC7"/>
  <c r="AA7"/>
  <c r="Y7"/>
  <c r="O7"/>
  <c r="I7"/>
  <c r="G7"/>
  <c r="AI6"/>
  <c r="AH6"/>
  <c r="AD6"/>
  <c r="AC6"/>
  <c r="AA6"/>
  <c r="Y6"/>
  <c r="O6"/>
  <c r="K6"/>
  <c r="I6"/>
  <c r="G6"/>
  <c r="AJ10" i="81"/>
  <c r="AH10"/>
  <c r="AC10"/>
  <c r="U10"/>
  <c r="Q10"/>
  <c r="O10"/>
  <c r="M10"/>
  <c r="I10"/>
  <c r="G10"/>
  <c r="G5"/>
  <c r="I5"/>
  <c r="K5"/>
  <c r="M5"/>
  <c r="O5"/>
  <c r="G8"/>
  <c r="I8"/>
  <c r="M8"/>
  <c r="O8"/>
  <c r="G6"/>
  <c r="I6"/>
  <c r="M6"/>
  <c r="O6"/>
  <c r="G7"/>
  <c r="I7"/>
  <c r="M7"/>
  <c r="O7"/>
  <c r="G9"/>
  <c r="I9"/>
  <c r="M9"/>
  <c r="O9"/>
  <c r="AC8" i="67"/>
  <c r="Q8"/>
  <c r="M8"/>
  <c r="AE10" i="81" l="1"/>
  <c r="Y13" i="62"/>
  <c r="AB13" s="1"/>
  <c r="Y7"/>
  <c r="AB7" s="1"/>
  <c r="Y8"/>
  <c r="AB8" s="1"/>
  <c r="Y12"/>
  <c r="AB12" s="1"/>
  <c r="AG11" i="67"/>
  <c r="AM11" s="1"/>
  <c r="AG9"/>
  <c r="AM9" s="1"/>
  <c r="AG5"/>
  <c r="AM5" s="1"/>
  <c r="AE9" i="80"/>
  <c r="AE7"/>
  <c r="AE6"/>
  <c r="AJ6" s="1"/>
  <c r="AD5" i="81"/>
  <c r="AD8" i="80"/>
  <c r="AD5"/>
  <c r="AD10"/>
  <c r="AD11"/>
  <c r="AF14" i="79"/>
  <c r="AF9"/>
  <c r="AF7"/>
  <c r="AF5"/>
  <c r="AF8"/>
  <c r="AF11"/>
  <c r="AF13"/>
  <c r="AF15"/>
  <c r="AF16"/>
  <c r="AF12"/>
  <c r="AF17"/>
  <c r="AF18"/>
  <c r="AF6"/>
  <c r="AF10"/>
  <c r="AF4" i="67"/>
  <c r="X4" i="62"/>
  <c r="AF12" i="67"/>
  <c r="AF13"/>
  <c r="AF6"/>
  <c r="AF10"/>
  <c r="AF7"/>
  <c r="AF8"/>
  <c r="X6" i="78"/>
  <c r="X17"/>
  <c r="X14"/>
  <c r="X10"/>
  <c r="X15"/>
  <c r="X19"/>
  <c r="X21"/>
  <c r="X18"/>
  <c r="X20"/>
  <c r="X16"/>
  <c r="X9"/>
  <c r="X8"/>
  <c r="X12"/>
  <c r="X11"/>
  <c r="X5"/>
  <c r="X13"/>
  <c r="X7"/>
  <c r="X4"/>
  <c r="X17" i="62"/>
  <c r="X16"/>
  <c r="X11"/>
  <c r="X15"/>
  <c r="X14"/>
  <c r="X10"/>
  <c r="X9"/>
  <c r="X5"/>
  <c r="X6"/>
  <c r="AC6"/>
  <c r="AC5"/>
  <c r="AB9"/>
  <c r="AC10"/>
  <c r="AC14"/>
  <c r="AC15"/>
  <c r="AC11"/>
  <c r="AS25" i="78"/>
  <c r="AT25"/>
  <c r="AU25"/>
  <c r="AW23"/>
  <c r="AC25"/>
  <c r="AD25"/>
  <c r="AE25"/>
  <c r="AF25"/>
  <c r="AG25"/>
  <c r="AH25"/>
  <c r="AI25"/>
  <c r="AJ25"/>
  <c r="AK25"/>
  <c r="AL25"/>
  <c r="AM25"/>
  <c r="AN25"/>
  <c r="AO25"/>
  <c r="AP25"/>
  <c r="AQ25"/>
  <c r="AR25"/>
  <c r="AV25"/>
  <c r="AW25"/>
  <c r="AJ17" i="67"/>
  <c r="AK17"/>
  <c r="AL17"/>
  <c r="AM17"/>
  <c r="AC6" i="81"/>
  <c r="AC8"/>
  <c r="AC5"/>
  <c r="AC9"/>
  <c r="AC7"/>
  <c r="AA8"/>
  <c r="AA5"/>
  <c r="Y8"/>
  <c r="Y5"/>
  <c r="W5"/>
  <c r="U6"/>
  <c r="U8"/>
  <c r="U5"/>
  <c r="U9"/>
  <c r="U7"/>
  <c r="S5"/>
  <c r="Q6"/>
  <c r="Q8"/>
  <c r="Q5"/>
  <c r="Q9"/>
  <c r="Q7"/>
  <c r="E5"/>
  <c r="AI9"/>
  <c r="AJ9"/>
  <c r="AK9"/>
  <c r="AH8"/>
  <c r="AK8"/>
  <c r="AH5"/>
  <c r="AI5"/>
  <c r="AK5"/>
  <c r="AH7"/>
  <c r="AJ7"/>
  <c r="AK7"/>
  <c r="AH6"/>
  <c r="AJ6"/>
  <c r="AK6"/>
  <c r="E15" i="79"/>
  <c r="E16"/>
  <c r="E12"/>
  <c r="E17"/>
  <c r="E18"/>
  <c r="E6"/>
  <c r="AK14" i="81"/>
  <c r="AJ14"/>
  <c r="AI14"/>
  <c r="AH14"/>
  <c r="AH15" i="80"/>
  <c r="AI15"/>
  <c r="AJ15"/>
  <c r="E8"/>
  <c r="G8"/>
  <c r="I8"/>
  <c r="K8"/>
  <c r="M8"/>
  <c r="O8"/>
  <c r="Q8"/>
  <c r="S8"/>
  <c r="U8"/>
  <c r="W8"/>
  <c r="Y8"/>
  <c r="AA8"/>
  <c r="AC8"/>
  <c r="E10"/>
  <c r="G10"/>
  <c r="I10"/>
  <c r="K10"/>
  <c r="M10"/>
  <c r="O10"/>
  <c r="Q10"/>
  <c r="S10"/>
  <c r="U10"/>
  <c r="W10"/>
  <c r="Y10"/>
  <c r="AA10"/>
  <c r="AC10"/>
  <c r="E5"/>
  <c r="G5"/>
  <c r="I5"/>
  <c r="K5"/>
  <c r="M5"/>
  <c r="O5"/>
  <c r="Q5"/>
  <c r="S5"/>
  <c r="U5"/>
  <c r="W5"/>
  <c r="Y5"/>
  <c r="AA5"/>
  <c r="AC5"/>
  <c r="E11"/>
  <c r="G11"/>
  <c r="I11"/>
  <c r="K11"/>
  <c r="M11"/>
  <c r="O11"/>
  <c r="Q11"/>
  <c r="S11"/>
  <c r="U11"/>
  <c r="W11"/>
  <c r="Y11"/>
  <c r="AA11"/>
  <c r="AC11"/>
  <c r="AJ11"/>
  <c r="AJ5"/>
  <c r="AH5"/>
  <c r="AJ10"/>
  <c r="AJ8"/>
  <c r="AH8"/>
  <c r="I6" i="79"/>
  <c r="Q18"/>
  <c r="I9"/>
  <c r="I15"/>
  <c r="I11"/>
  <c r="I7"/>
  <c r="I5"/>
  <c r="I8"/>
  <c r="I17"/>
  <c r="I12"/>
  <c r="I18"/>
  <c r="G16"/>
  <c r="AL16"/>
  <c r="AJ16"/>
  <c r="AE16"/>
  <c r="AC16"/>
  <c r="AL13"/>
  <c r="AJ13"/>
  <c r="AE13"/>
  <c r="AC13"/>
  <c r="Q16"/>
  <c r="Q13"/>
  <c r="M16"/>
  <c r="M13"/>
  <c r="I16"/>
  <c r="I13"/>
  <c r="G13"/>
  <c r="AJ23"/>
  <c r="AK23"/>
  <c r="AL23"/>
  <c r="G7"/>
  <c r="K7"/>
  <c r="M7"/>
  <c r="O7"/>
  <c r="Q7"/>
  <c r="S7"/>
  <c r="U7"/>
  <c r="AC7"/>
  <c r="AE7"/>
  <c r="AK7"/>
  <c r="AL7"/>
  <c r="G17"/>
  <c r="K17"/>
  <c r="M17"/>
  <c r="O17"/>
  <c r="Q17"/>
  <c r="S17"/>
  <c r="U17"/>
  <c r="AC17"/>
  <c r="AE17"/>
  <c r="AK17"/>
  <c r="AL17"/>
  <c r="G12"/>
  <c r="K12"/>
  <c r="M12"/>
  <c r="O12"/>
  <c r="Q12"/>
  <c r="S12"/>
  <c r="U12"/>
  <c r="AC12"/>
  <c r="AE12"/>
  <c r="AK12"/>
  <c r="AL12"/>
  <c r="G15"/>
  <c r="K15"/>
  <c r="M15"/>
  <c r="O15"/>
  <c r="Q15"/>
  <c r="S15"/>
  <c r="U15"/>
  <c r="AC15"/>
  <c r="AE15"/>
  <c r="AK15"/>
  <c r="AL15"/>
  <c r="G6"/>
  <c r="K6"/>
  <c r="M6"/>
  <c r="O6"/>
  <c r="Q6"/>
  <c r="S6"/>
  <c r="U6"/>
  <c r="AC6"/>
  <c r="AE6"/>
  <c r="AK6"/>
  <c r="AL6"/>
  <c r="AL18"/>
  <c r="AK18"/>
  <c r="AE18"/>
  <c r="AC18"/>
  <c r="S18"/>
  <c r="O18"/>
  <c r="AL8"/>
  <c r="AK8"/>
  <c r="AE8"/>
  <c r="AC8"/>
  <c r="Q8"/>
  <c r="M8"/>
  <c r="G8"/>
  <c r="AL9"/>
  <c r="AK9"/>
  <c r="AE9"/>
  <c r="AC9"/>
  <c r="U9"/>
  <c r="S9"/>
  <c r="Q9"/>
  <c r="O9"/>
  <c r="M9"/>
  <c r="K9"/>
  <c r="G9"/>
  <c r="E9"/>
  <c r="AL11"/>
  <c r="AK11"/>
  <c r="AE11"/>
  <c r="AC11"/>
  <c r="U11"/>
  <c r="S11"/>
  <c r="Q11"/>
  <c r="O11"/>
  <c r="M11"/>
  <c r="K11"/>
  <c r="G11"/>
  <c r="AL5"/>
  <c r="AK5"/>
  <c r="AE5"/>
  <c r="AC5"/>
  <c r="U5"/>
  <c r="S5"/>
  <c r="Q5"/>
  <c r="O5"/>
  <c r="M5"/>
  <c r="K5"/>
  <c r="G5"/>
  <c r="AL14"/>
  <c r="AE14"/>
  <c r="AC14"/>
  <c r="U14"/>
  <c r="S14"/>
  <c r="Q14"/>
  <c r="O14"/>
  <c r="M14"/>
  <c r="K14"/>
  <c r="I14"/>
  <c r="G14"/>
  <c r="E14"/>
  <c r="AK10"/>
  <c r="AJ10"/>
  <c r="AE10"/>
  <c r="AC10"/>
  <c r="AA10"/>
  <c r="Y10"/>
  <c r="W10"/>
  <c r="U10"/>
  <c r="S10"/>
  <c r="Q10"/>
  <c r="O10"/>
  <c r="K10"/>
  <c r="I10"/>
  <c r="G10"/>
  <c r="E10"/>
  <c r="AJ6" i="67"/>
  <c r="AL6"/>
  <c r="AM6"/>
  <c r="AJ7"/>
  <c r="AL7"/>
  <c r="AM7"/>
  <c r="AK8"/>
  <c r="AL8"/>
  <c r="AM8"/>
  <c r="AJ10"/>
  <c r="AL10"/>
  <c r="AM10"/>
  <c r="AJ13"/>
  <c r="AK13"/>
  <c r="AM13"/>
  <c r="AE13"/>
  <c r="AG13" s="1"/>
  <c r="AL13" s="1"/>
  <c r="AK14" i="79"/>
  <c r="AE10" i="67"/>
  <c r="E8"/>
  <c r="AE7"/>
  <c r="AE6"/>
  <c r="AE12"/>
  <c r="E12" i="78"/>
  <c r="G12"/>
  <c r="I12"/>
  <c r="E11"/>
  <c r="G11"/>
  <c r="I11"/>
  <c r="K11"/>
  <c r="M11"/>
  <c r="O11"/>
  <c r="Q11"/>
  <c r="S11"/>
  <c r="U11"/>
  <c r="W11"/>
  <c r="AB9"/>
  <c r="AC9"/>
  <c r="AD9"/>
  <c r="AE9"/>
  <c r="AF9"/>
  <c r="AG9"/>
  <c r="AH9"/>
  <c r="AI9"/>
  <c r="AJ9"/>
  <c r="AL9"/>
  <c r="AN9"/>
  <c r="AO9"/>
  <c r="AQ9"/>
  <c r="AR9"/>
  <c r="AS9"/>
  <c r="AT9"/>
  <c r="AU9"/>
  <c r="AV9"/>
  <c r="E10"/>
  <c r="G10"/>
  <c r="I10"/>
  <c r="K10"/>
  <c r="M10"/>
  <c r="O10"/>
  <c r="Q10"/>
  <c r="S10"/>
  <c r="U10"/>
  <c r="W10"/>
  <c r="AB16"/>
  <c r="AC16"/>
  <c r="AD16"/>
  <c r="AE16"/>
  <c r="AF16"/>
  <c r="AG16"/>
  <c r="AH16"/>
  <c r="AI16"/>
  <c r="AJ16"/>
  <c r="AL16"/>
  <c r="AN16"/>
  <c r="AO16"/>
  <c r="AQ16"/>
  <c r="AR16"/>
  <c r="AS16"/>
  <c r="AT16"/>
  <c r="AU16"/>
  <c r="AV16"/>
  <c r="I20"/>
  <c r="I19"/>
  <c r="I15"/>
  <c r="I17"/>
  <c r="I7"/>
  <c r="I8"/>
  <c r="I13"/>
  <c r="I18"/>
  <c r="I16"/>
  <c r="I5"/>
  <c r="I14"/>
  <c r="I9"/>
  <c r="I21"/>
  <c r="I6"/>
  <c r="I6" i="62"/>
  <c r="I5"/>
  <c r="I9"/>
  <c r="I10"/>
  <c r="I14"/>
  <c r="I15"/>
  <c r="I11"/>
  <c r="E17" i="78"/>
  <c r="G17"/>
  <c r="K17"/>
  <c r="M17"/>
  <c r="O17"/>
  <c r="Q17"/>
  <c r="S17"/>
  <c r="U17"/>
  <c r="W17"/>
  <c r="AB14"/>
  <c r="AC14"/>
  <c r="AD14"/>
  <c r="AE14"/>
  <c r="AF14"/>
  <c r="AG14"/>
  <c r="AH14"/>
  <c r="AI14"/>
  <c r="AJ14"/>
  <c r="AL14"/>
  <c r="AM14"/>
  <c r="AN14"/>
  <c r="AO14"/>
  <c r="AP14"/>
  <c r="AQ14"/>
  <c r="AR14"/>
  <c r="AS14"/>
  <c r="AT14"/>
  <c r="AU14"/>
  <c r="AV14"/>
  <c r="E7"/>
  <c r="G7"/>
  <c r="K7"/>
  <c r="M7"/>
  <c r="O7"/>
  <c r="Q7"/>
  <c r="S7"/>
  <c r="U7"/>
  <c r="W7"/>
  <c r="AB6"/>
  <c r="AC6"/>
  <c r="AD6"/>
  <c r="AE6"/>
  <c r="AF6"/>
  <c r="AG6"/>
  <c r="AH6"/>
  <c r="AI6"/>
  <c r="AJ6"/>
  <c r="AL6"/>
  <c r="AM6"/>
  <c r="AN6"/>
  <c r="AO6"/>
  <c r="AP6"/>
  <c r="AQ6"/>
  <c r="AR6"/>
  <c r="AS6"/>
  <c r="AT6"/>
  <c r="AU6"/>
  <c r="AV6"/>
  <c r="E8"/>
  <c r="G8"/>
  <c r="K8"/>
  <c r="M8"/>
  <c r="O8"/>
  <c r="Q8"/>
  <c r="S8"/>
  <c r="U8"/>
  <c r="W8"/>
  <c r="AB11"/>
  <c r="AC11"/>
  <c r="AD11"/>
  <c r="AE11"/>
  <c r="AF11"/>
  <c r="AG11"/>
  <c r="AH11"/>
  <c r="AI11"/>
  <c r="AJ11"/>
  <c r="AL11"/>
  <c r="AN11"/>
  <c r="AO11"/>
  <c r="AP11"/>
  <c r="AQ11"/>
  <c r="AR11"/>
  <c r="AS11"/>
  <c r="AT11"/>
  <c r="AU11"/>
  <c r="AV11"/>
  <c r="E13"/>
  <c r="G13"/>
  <c r="K13"/>
  <c r="M13"/>
  <c r="O13"/>
  <c r="Q13"/>
  <c r="S13"/>
  <c r="U13"/>
  <c r="W13"/>
  <c r="AB7"/>
  <c r="AC7"/>
  <c r="AD7"/>
  <c r="AE7"/>
  <c r="AF7"/>
  <c r="AG7"/>
  <c r="AH7"/>
  <c r="AI7"/>
  <c r="AJ7"/>
  <c r="AL7"/>
  <c r="AM7"/>
  <c r="AN7"/>
  <c r="AO7"/>
  <c r="AP7"/>
  <c r="AQ7"/>
  <c r="AR7"/>
  <c r="AS7"/>
  <c r="AT7"/>
  <c r="AU7"/>
  <c r="AV7"/>
  <c r="AB25"/>
  <c r="AB8"/>
  <c r="AC8"/>
  <c r="AD8"/>
  <c r="AE8"/>
  <c r="AF8"/>
  <c r="AG8"/>
  <c r="AH8"/>
  <c r="AI8"/>
  <c r="AJ8"/>
  <c r="AL8"/>
  <c r="AM8"/>
  <c r="AN8"/>
  <c r="AO8"/>
  <c r="AP8"/>
  <c r="AQ8"/>
  <c r="AR8"/>
  <c r="AS8"/>
  <c r="AT8"/>
  <c r="AU8"/>
  <c r="AV8"/>
  <c r="AB20"/>
  <c r="AC20"/>
  <c r="AD20"/>
  <c r="AE20"/>
  <c r="AF20"/>
  <c r="AG20"/>
  <c r="AH20"/>
  <c r="AI20"/>
  <c r="AJ20"/>
  <c r="AL20"/>
  <c r="AM20"/>
  <c r="AN20"/>
  <c r="AO20"/>
  <c r="AP20"/>
  <c r="AQ20"/>
  <c r="AR20"/>
  <c r="AS20"/>
  <c r="AT20"/>
  <c r="AU20"/>
  <c r="AV20"/>
  <c r="AB5"/>
  <c r="AC5"/>
  <c r="AD5"/>
  <c r="AE5"/>
  <c r="AF5"/>
  <c r="AG5"/>
  <c r="AH5"/>
  <c r="AI5"/>
  <c r="AJ5"/>
  <c r="AL5"/>
  <c r="AM5"/>
  <c r="AN5"/>
  <c r="AO5"/>
  <c r="AQ5"/>
  <c r="AR5"/>
  <c r="AT5"/>
  <c r="AU5"/>
  <c r="AV5"/>
  <c r="AB13"/>
  <c r="AC13"/>
  <c r="AD13"/>
  <c r="AE13"/>
  <c r="AF13"/>
  <c r="AG13"/>
  <c r="AH13"/>
  <c r="AI13"/>
  <c r="AJ13"/>
  <c r="AL13"/>
  <c r="AM13"/>
  <c r="AN13"/>
  <c r="AO13"/>
  <c r="AP13"/>
  <c r="AQ13"/>
  <c r="AR13"/>
  <c r="AS13"/>
  <c r="AT13"/>
  <c r="AU13"/>
  <c r="AV13"/>
  <c r="AB12"/>
  <c r="AC12"/>
  <c r="AD12"/>
  <c r="AE12"/>
  <c r="AF12"/>
  <c r="AG12"/>
  <c r="AH12"/>
  <c r="AI12"/>
  <c r="AJ12"/>
  <c r="AL12"/>
  <c r="AN12"/>
  <c r="AO12"/>
  <c r="AP12"/>
  <c r="AQ12"/>
  <c r="AR12"/>
  <c r="AS12"/>
  <c r="AT12"/>
  <c r="AU12"/>
  <c r="AV12"/>
  <c r="AB17"/>
  <c r="AC17"/>
  <c r="AD17"/>
  <c r="AE17"/>
  <c r="AF17"/>
  <c r="AG17"/>
  <c r="AH17"/>
  <c r="AI17"/>
  <c r="AJ17"/>
  <c r="AL17"/>
  <c r="AM17"/>
  <c r="AN17"/>
  <c r="AO17"/>
  <c r="AP17"/>
  <c r="AQ17"/>
  <c r="AR17"/>
  <c r="AS17"/>
  <c r="AT17"/>
  <c r="AU17"/>
  <c r="AV17"/>
  <c r="AB15"/>
  <c r="AC15"/>
  <c r="AD15"/>
  <c r="AE15"/>
  <c r="AF15"/>
  <c r="AG15"/>
  <c r="AH15"/>
  <c r="AI15"/>
  <c r="AJ15"/>
  <c r="AL15"/>
  <c r="AM15"/>
  <c r="AN15"/>
  <c r="AO15"/>
  <c r="AP15"/>
  <c r="AQ15"/>
  <c r="AR15"/>
  <c r="AS15"/>
  <c r="AT15"/>
  <c r="AU15"/>
  <c r="AV15"/>
  <c r="AB10"/>
  <c r="AC10"/>
  <c r="AD10"/>
  <c r="AE10"/>
  <c r="AF10"/>
  <c r="AG10"/>
  <c r="AH10"/>
  <c r="AI10"/>
  <c r="AJ10"/>
  <c r="AK10"/>
  <c r="AL10"/>
  <c r="AN10"/>
  <c r="AO10"/>
  <c r="AQ10"/>
  <c r="AR10"/>
  <c r="AS10"/>
  <c r="AT10"/>
  <c r="AU10"/>
  <c r="AV10"/>
  <c r="AB18"/>
  <c r="AC18"/>
  <c r="AD18"/>
  <c r="AE18"/>
  <c r="AF18"/>
  <c r="AG18"/>
  <c r="AH18"/>
  <c r="AI18"/>
  <c r="AJ18"/>
  <c r="AL18"/>
  <c r="AM18"/>
  <c r="AN18"/>
  <c r="AO18"/>
  <c r="AP18"/>
  <c r="AQ18"/>
  <c r="AR18"/>
  <c r="AS18"/>
  <c r="AT18"/>
  <c r="AU18"/>
  <c r="AV18"/>
  <c r="AB21"/>
  <c r="AC21"/>
  <c r="AD21"/>
  <c r="AE21"/>
  <c r="AF21"/>
  <c r="AG21"/>
  <c r="AH21"/>
  <c r="AI21"/>
  <c r="AJ21"/>
  <c r="AL21"/>
  <c r="AM21"/>
  <c r="AN21"/>
  <c r="AO21"/>
  <c r="AP21"/>
  <c r="AQ21"/>
  <c r="AR21"/>
  <c r="AS21"/>
  <c r="AT21"/>
  <c r="AU21"/>
  <c r="AV21"/>
  <c r="AB19"/>
  <c r="AC19"/>
  <c r="AD19"/>
  <c r="AE19"/>
  <c r="AF19"/>
  <c r="AG19"/>
  <c r="AH19"/>
  <c r="AI19"/>
  <c r="AJ19"/>
  <c r="AL19"/>
  <c r="AM19"/>
  <c r="AN19"/>
  <c r="AO19"/>
  <c r="AP19"/>
  <c r="AQ19"/>
  <c r="AR19"/>
  <c r="AS19"/>
  <c r="AT19"/>
  <c r="AU19"/>
  <c r="AV19"/>
  <c r="E15"/>
  <c r="G15"/>
  <c r="K15"/>
  <c r="M15"/>
  <c r="O15"/>
  <c r="Q15"/>
  <c r="S15"/>
  <c r="U15"/>
  <c r="W15"/>
  <c r="E14"/>
  <c r="G14"/>
  <c r="K14"/>
  <c r="M14"/>
  <c r="O14"/>
  <c r="Q14"/>
  <c r="S14"/>
  <c r="U14"/>
  <c r="W14"/>
  <c r="K12"/>
  <c r="M12"/>
  <c r="O12"/>
  <c r="Q12"/>
  <c r="S12"/>
  <c r="U12"/>
  <c r="W12"/>
  <c r="E19"/>
  <c r="G19"/>
  <c r="K19"/>
  <c r="M19"/>
  <c r="O19"/>
  <c r="Q19"/>
  <c r="S19"/>
  <c r="U19"/>
  <c r="W19"/>
  <c r="E20"/>
  <c r="G20"/>
  <c r="K20"/>
  <c r="M20"/>
  <c r="Q20"/>
  <c r="S20"/>
  <c r="U20"/>
  <c r="W20"/>
  <c r="E21"/>
  <c r="G21"/>
  <c r="K21"/>
  <c r="M21"/>
  <c r="Q21"/>
  <c r="S21"/>
  <c r="U21"/>
  <c r="W21"/>
  <c r="W9"/>
  <c r="U9"/>
  <c r="S9"/>
  <c r="Q9"/>
  <c r="O9"/>
  <c r="M9"/>
  <c r="K9"/>
  <c r="G9"/>
  <c r="E9"/>
  <c r="W16"/>
  <c r="U16"/>
  <c r="S16"/>
  <c r="Q16"/>
  <c r="O16"/>
  <c r="M16"/>
  <c r="K16"/>
  <c r="G16"/>
  <c r="E16"/>
  <c r="W6"/>
  <c r="U6"/>
  <c r="S6"/>
  <c r="Q6"/>
  <c r="O6"/>
  <c r="M6"/>
  <c r="K6"/>
  <c r="G6"/>
  <c r="E6"/>
  <c r="W18"/>
  <c r="U18"/>
  <c r="S18"/>
  <c r="Q18"/>
  <c r="M18"/>
  <c r="K18"/>
  <c r="G18"/>
  <c r="E18"/>
  <c r="W5"/>
  <c r="U5"/>
  <c r="S5"/>
  <c r="Q5"/>
  <c r="O5"/>
  <c r="M5"/>
  <c r="K5"/>
  <c r="G5"/>
  <c r="E5"/>
  <c r="AB19" i="62"/>
  <c r="AC19"/>
  <c r="E11"/>
  <c r="G11"/>
  <c r="K11"/>
  <c r="M11"/>
  <c r="O11"/>
  <c r="Q11"/>
  <c r="S11"/>
  <c r="U11"/>
  <c r="W11"/>
  <c r="E5"/>
  <c r="G5"/>
  <c r="K5"/>
  <c r="M5"/>
  <c r="O5"/>
  <c r="Q5"/>
  <c r="S5"/>
  <c r="U5"/>
  <c r="W5"/>
  <c r="E10"/>
  <c r="G10"/>
  <c r="K10"/>
  <c r="M10"/>
  <c r="O10"/>
  <c r="Q10"/>
  <c r="S10"/>
  <c r="U10"/>
  <c r="W10"/>
  <c r="E14"/>
  <c r="G14"/>
  <c r="K14"/>
  <c r="M14"/>
  <c r="O14"/>
  <c r="Q14"/>
  <c r="S14"/>
  <c r="U14"/>
  <c r="W14"/>
  <c r="E6"/>
  <c r="G6"/>
  <c r="K6"/>
  <c r="M6"/>
  <c r="O6"/>
  <c r="Q6"/>
  <c r="S6"/>
  <c r="U6"/>
  <c r="W6"/>
  <c r="E15"/>
  <c r="G15"/>
  <c r="K15"/>
  <c r="M15"/>
  <c r="O15"/>
  <c r="Q15"/>
  <c r="S15"/>
  <c r="U15"/>
  <c r="W15"/>
  <c r="W9"/>
  <c r="U9"/>
  <c r="S9"/>
  <c r="Q9"/>
  <c r="O9"/>
  <c r="M9"/>
  <c r="K9"/>
  <c r="G9"/>
  <c r="E9"/>
  <c r="AP16" i="78"/>
  <c r="AP9"/>
  <c r="AP10"/>
  <c r="AE7" i="81" l="1"/>
  <c r="AI7" s="1"/>
  <c r="AE9"/>
  <c r="AH9" s="1"/>
  <c r="AH12" s="1"/>
  <c r="AE8"/>
  <c r="AI8" s="1"/>
  <c r="AE6"/>
  <c r="Y10" i="62"/>
  <c r="AB10" s="1"/>
  <c r="Y5"/>
  <c r="AB5" s="1"/>
  <c r="Y15"/>
  <c r="AB15" s="1"/>
  <c r="Y6"/>
  <c r="AB6" s="1"/>
  <c r="Y14"/>
  <c r="AB14" s="1"/>
  <c r="Y9"/>
  <c r="AC9" s="1"/>
  <c r="Y13" i="78"/>
  <c r="Y8"/>
  <c r="AK11" s="1"/>
  <c r="Y7"/>
  <c r="Y11"/>
  <c r="AU23"/>
  <c r="Y15"/>
  <c r="Y12"/>
  <c r="AG23"/>
  <c r="AN23"/>
  <c r="AJ23"/>
  <c r="AB23"/>
  <c r="AI23"/>
  <c r="AD23"/>
  <c r="Y9"/>
  <c r="Y19"/>
  <c r="Y14"/>
  <c r="AK15" s="1"/>
  <c r="AE23"/>
  <c r="Y6"/>
  <c r="Y18"/>
  <c r="Y5"/>
  <c r="AK8" s="1"/>
  <c r="Y21"/>
  <c r="AP5"/>
  <c r="Y16"/>
  <c r="Y20"/>
  <c r="AK21" s="1"/>
  <c r="AT23"/>
  <c r="AV23"/>
  <c r="AH23"/>
  <c r="AF23"/>
  <c r="AL23"/>
  <c r="Y17"/>
  <c r="AK14" s="1"/>
  <c r="Y10"/>
  <c r="AM16" s="1"/>
  <c r="AG18" i="79"/>
  <c r="AJ18" s="1"/>
  <c r="AG6"/>
  <c r="AJ6" s="1"/>
  <c r="AG15"/>
  <c r="AJ15" s="1"/>
  <c r="AG12"/>
  <c r="AJ12" s="1"/>
  <c r="AG17"/>
  <c r="AJ17" s="1"/>
  <c r="AG16"/>
  <c r="AK16" s="1"/>
  <c r="AG13"/>
  <c r="AK13" s="1"/>
  <c r="AG7"/>
  <c r="AJ7" s="1"/>
  <c r="AG8"/>
  <c r="AJ8" s="1"/>
  <c r="AG14"/>
  <c r="AG5"/>
  <c r="AJ5" s="1"/>
  <c r="AG10"/>
  <c r="AG11"/>
  <c r="AJ11" s="1"/>
  <c r="AG9"/>
  <c r="AJ9" s="1"/>
  <c r="AO23" i="78"/>
  <c r="AC23"/>
  <c r="AJ9" i="80"/>
  <c r="AJ7"/>
  <c r="AE10"/>
  <c r="AE8"/>
  <c r="AI8" s="1"/>
  <c r="AE11"/>
  <c r="AE5"/>
  <c r="AI5" s="1"/>
  <c r="AI10" i="81"/>
  <c r="AK10"/>
  <c r="AK12" s="1"/>
  <c r="AJ8"/>
  <c r="AI6"/>
  <c r="AE5"/>
  <c r="AJ5" s="1"/>
  <c r="AG10" i="67"/>
  <c r="AK10" s="1"/>
  <c r="AG7"/>
  <c r="AK7" s="1"/>
  <c r="AG8"/>
  <c r="AL15"/>
  <c r="AG12"/>
  <c r="AM12" s="1"/>
  <c r="AR23" i="78"/>
  <c r="Y11" i="62"/>
  <c r="AB11" s="1"/>
  <c r="AG6" i="67"/>
  <c r="AK6" s="1"/>
  <c r="AK20" i="78" l="1"/>
  <c r="AK18"/>
  <c r="AK6"/>
  <c r="AI11" i="80"/>
  <c r="AH11"/>
  <c r="AI10"/>
  <c r="AH10"/>
  <c r="AM15" i="67"/>
  <c r="AC17" i="62"/>
  <c r="AB17"/>
  <c r="AJ14" i="79"/>
  <c r="AJ21" s="1"/>
  <c r="AK12" i="78"/>
  <c r="AK9"/>
  <c r="AK17"/>
  <c r="AM10"/>
  <c r="AM12"/>
  <c r="AK19"/>
  <c r="AK13"/>
  <c r="AK16"/>
  <c r="AM9"/>
  <c r="AM23" s="1"/>
  <c r="AM11"/>
  <c r="AK7"/>
  <c r="AS5"/>
  <c r="AS23" s="1"/>
  <c r="AK5"/>
  <c r="AK23" s="1"/>
  <c r="AP23"/>
  <c r="AQ23"/>
  <c r="AK21" i="79"/>
  <c r="AL10"/>
  <c r="AL21" s="1"/>
  <c r="AJ13" i="80"/>
  <c r="AI12" i="81"/>
  <c r="AJ12"/>
  <c r="AK15" i="67"/>
  <c r="AJ8"/>
  <c r="AJ15" s="1"/>
  <c r="AI13" i="80" l="1"/>
  <c r="AH13"/>
</calcChain>
</file>

<file path=xl/sharedStrings.xml><?xml version="1.0" encoding="utf-8"?>
<sst xmlns="http://schemas.openxmlformats.org/spreadsheetml/2006/main" count="1199" uniqueCount="234">
  <si>
    <t>MOUSTIQUES FEMININES</t>
  </si>
  <si>
    <t>NOM</t>
  </si>
  <si>
    <t>Pts</t>
  </si>
  <si>
    <t>Perf.</t>
  </si>
  <si>
    <t>50 m</t>
  </si>
  <si>
    <t>300 m</t>
  </si>
  <si>
    <t>50 haies</t>
  </si>
  <si>
    <t>500 m</t>
  </si>
  <si>
    <t>600 m</t>
  </si>
  <si>
    <t>Poids</t>
  </si>
  <si>
    <t>Longueur</t>
  </si>
  <si>
    <t>Triple bond</t>
  </si>
  <si>
    <t>Anneau</t>
  </si>
  <si>
    <t>Marteau</t>
  </si>
  <si>
    <t>PLACE</t>
  </si>
  <si>
    <t>PTS</t>
  </si>
  <si>
    <t>500 marche</t>
  </si>
  <si>
    <t>600 marche</t>
  </si>
  <si>
    <t>Triple saut</t>
  </si>
  <si>
    <t>Hauteur</t>
  </si>
  <si>
    <t>Perche</t>
  </si>
  <si>
    <t>Javelot</t>
  </si>
  <si>
    <t>60 m</t>
  </si>
  <si>
    <t>120 m</t>
  </si>
  <si>
    <t>1000 m</t>
  </si>
  <si>
    <t>1 km marche</t>
  </si>
  <si>
    <t>Disque</t>
  </si>
  <si>
    <t>Ballonde</t>
  </si>
  <si>
    <t>50 m H.</t>
  </si>
  <si>
    <t>LONGUEUR</t>
  </si>
  <si>
    <t>HAUTEUR</t>
  </si>
  <si>
    <t>PERCHE</t>
  </si>
  <si>
    <t>POIDS</t>
  </si>
  <si>
    <t>DISQUE</t>
  </si>
  <si>
    <t>JAVELOT</t>
  </si>
  <si>
    <t>2000 m</t>
  </si>
  <si>
    <t>2 km marche</t>
  </si>
  <si>
    <t>T.S.</t>
  </si>
  <si>
    <t>MARTEAU</t>
  </si>
  <si>
    <t>80 m H.</t>
  </si>
  <si>
    <t xml:space="preserve">Marteau </t>
  </si>
  <si>
    <t>80 m</t>
  </si>
  <si>
    <t>60 m H.</t>
  </si>
  <si>
    <t>150 m</t>
  </si>
  <si>
    <t>3000 m</t>
  </si>
  <si>
    <t>3 km marche</t>
  </si>
  <si>
    <t>80 m H</t>
  </si>
  <si>
    <t>100 m H.</t>
  </si>
  <si>
    <t>100 m</t>
  </si>
  <si>
    <t>200 m</t>
  </si>
  <si>
    <t>5 km marche</t>
  </si>
  <si>
    <t>320 m H</t>
  </si>
  <si>
    <t>400 m</t>
  </si>
  <si>
    <t>400 m H</t>
  </si>
  <si>
    <t>800 m</t>
  </si>
  <si>
    <t>1500 m</t>
  </si>
  <si>
    <t>1500 steeple</t>
  </si>
  <si>
    <t>3000 steeple</t>
  </si>
  <si>
    <t>110 m H.</t>
  </si>
  <si>
    <t>5000 m</t>
  </si>
  <si>
    <t>POUSSINES</t>
  </si>
  <si>
    <t>POUSSINS</t>
  </si>
  <si>
    <t>BENJAMINES</t>
  </si>
  <si>
    <t>BENJAMINS</t>
  </si>
  <si>
    <t>TOTAL</t>
  </si>
  <si>
    <t>ACB</t>
  </si>
  <si>
    <t>SDUS</t>
  </si>
  <si>
    <t>USMA</t>
  </si>
  <si>
    <t>CSB</t>
  </si>
  <si>
    <t>TAC</t>
  </si>
  <si>
    <t>USI</t>
  </si>
  <si>
    <t>COMA</t>
  </si>
  <si>
    <t>ESC XV</t>
  </si>
  <si>
    <t>MOUSTIQUES MASCULINS</t>
  </si>
  <si>
    <t>Nombre</t>
  </si>
  <si>
    <t>USOB</t>
  </si>
  <si>
    <t>BMSA</t>
  </si>
  <si>
    <t>ESV</t>
  </si>
  <si>
    <t>ABDO</t>
  </si>
  <si>
    <t>CLUB</t>
  </si>
  <si>
    <t>PRENOM</t>
  </si>
  <si>
    <t>NLSA</t>
  </si>
  <si>
    <t>GUIMIER</t>
  </si>
  <si>
    <t>ASGB</t>
  </si>
  <si>
    <t>ESS</t>
  </si>
  <si>
    <t>2?2</t>
  </si>
  <si>
    <t>Classsement</t>
  </si>
  <si>
    <t>CAR</t>
  </si>
  <si>
    <t>YANIS</t>
  </si>
  <si>
    <t>ACMA</t>
  </si>
  <si>
    <t>LINA</t>
  </si>
  <si>
    <t>VMA</t>
  </si>
  <si>
    <t>MOHAMED</t>
  </si>
  <si>
    <t>ENZO</t>
  </si>
  <si>
    <t>ILYES</t>
  </si>
  <si>
    <t>MB</t>
  </si>
  <si>
    <t>SIMON</t>
  </si>
  <si>
    <t>DIRECTEUR DE REUNION</t>
  </si>
  <si>
    <t>STARTER</t>
  </si>
  <si>
    <t>RESULTATS</t>
  </si>
  <si>
    <t>JUGE ARBITRE</t>
  </si>
  <si>
    <t>NATHAN</t>
  </si>
  <si>
    <t>CMAA</t>
  </si>
  <si>
    <t>Vortex</t>
  </si>
  <si>
    <t>CHASSIER</t>
  </si>
  <si>
    <t>PROTEAU</t>
  </si>
  <si>
    <t>MELVIN</t>
  </si>
  <si>
    <t>RAYAN</t>
  </si>
  <si>
    <t>HULIN</t>
  </si>
  <si>
    <t>TAINA</t>
  </si>
  <si>
    <t>REA</t>
  </si>
  <si>
    <t>TRISTAN</t>
  </si>
  <si>
    <t>POTIER</t>
  </si>
  <si>
    <t>AXEL</t>
  </si>
  <si>
    <t>PAUL</t>
  </si>
  <si>
    <t>BERMUDEZ</t>
  </si>
  <si>
    <t>NOLAN</t>
  </si>
  <si>
    <t>DYLAN</t>
  </si>
  <si>
    <t>LIZA</t>
  </si>
  <si>
    <t>LGA</t>
  </si>
  <si>
    <t>ASCAC</t>
  </si>
  <si>
    <t>ABELAQUI</t>
  </si>
  <si>
    <t>NKUMTIYEZE</t>
  </si>
  <si>
    <t>SANDRA</t>
  </si>
  <si>
    <t>MKUMDIYEZE</t>
  </si>
  <si>
    <t>DE CEGLIE</t>
  </si>
  <si>
    <t>YENBOU</t>
  </si>
  <si>
    <t>HACEM</t>
  </si>
  <si>
    <t>CHARAFEDINE</t>
  </si>
  <si>
    <t>ISMAEL</t>
  </si>
  <si>
    <t>EVA</t>
  </si>
  <si>
    <t>MAELYS</t>
  </si>
  <si>
    <t>KELYA</t>
  </si>
  <si>
    <t>AUBERT</t>
  </si>
  <si>
    <t>ALICIA</t>
  </si>
  <si>
    <t>AUGUSTINE</t>
  </si>
  <si>
    <t>YASMIN</t>
  </si>
  <si>
    <t>OWEN</t>
  </si>
  <si>
    <t>MALONE</t>
  </si>
  <si>
    <t>VIDAL</t>
  </si>
  <si>
    <t>JOACHIM</t>
  </si>
  <si>
    <t>KHOMMACH</t>
  </si>
  <si>
    <t>ADEM</t>
  </si>
  <si>
    <t>SCHMITT BRIERE</t>
  </si>
  <si>
    <t>CECEN</t>
  </si>
  <si>
    <t>TOUHAMI</t>
  </si>
  <si>
    <t>MAEL</t>
  </si>
  <si>
    <t xml:space="preserve">JUGE ARRIVEE </t>
  </si>
  <si>
    <t xml:space="preserve">SECRETARIAT </t>
  </si>
  <si>
    <t>DUVAL Marie-CO</t>
  </si>
  <si>
    <t>RONCIN Pascal</t>
  </si>
  <si>
    <t xml:space="preserve">CHRONOMETREUR </t>
  </si>
  <si>
    <t>LONGUEUR A</t>
  </si>
  <si>
    <t>GOURDON Alain</t>
  </si>
  <si>
    <t>600 m marche</t>
  </si>
  <si>
    <t>Medecine Ball</t>
  </si>
  <si>
    <t>MARTIAL</t>
  </si>
  <si>
    <t>NABIS</t>
  </si>
  <si>
    <t>KOMBE</t>
  </si>
  <si>
    <t>REGIAH</t>
  </si>
  <si>
    <t>ETONNO</t>
  </si>
  <si>
    <t>WESLEY</t>
  </si>
  <si>
    <t>FERAILLE</t>
  </si>
  <si>
    <t>LENI</t>
  </si>
  <si>
    <t>Triple Saut</t>
  </si>
  <si>
    <t>AICHA</t>
  </si>
  <si>
    <t>80 haies</t>
  </si>
  <si>
    <t>BUCZYNSKI</t>
  </si>
  <si>
    <t>DAMIEN</t>
  </si>
  <si>
    <t>Epr.</t>
  </si>
  <si>
    <t>LUDJANI</t>
  </si>
  <si>
    <t>OFFICIELS QUADRATHLON INTERDEPARTEMENTAL BRETIGNY</t>
  </si>
  <si>
    <t>VALLEE Christophe</t>
  </si>
  <si>
    <t>PELTAN Christophe</t>
  </si>
  <si>
    <t>DE GECLIE</t>
  </si>
  <si>
    <t xml:space="preserve">Chrystel </t>
  </si>
  <si>
    <t>VORTEX / JAVELOT</t>
  </si>
  <si>
    <t>SENTUBERY Philippe</t>
  </si>
  <si>
    <t>BUREAU Hélène</t>
  </si>
  <si>
    <t>DE ASSUNCAO Philippe</t>
  </si>
  <si>
    <t>CHEKER Omar</t>
  </si>
  <si>
    <t>KEITA Omar</t>
  </si>
  <si>
    <t>KEITA Omou</t>
  </si>
  <si>
    <t>KULITZA Cyril</t>
  </si>
  <si>
    <t>N'DIAYE</t>
  </si>
  <si>
    <t>BOULERCHA</t>
  </si>
  <si>
    <t>BADJI</t>
  </si>
  <si>
    <t>AMAROUCHE</t>
  </si>
  <si>
    <t>LILY MAI</t>
  </si>
  <si>
    <t>BELLERMA</t>
  </si>
  <si>
    <t>CAMELIA</t>
  </si>
  <si>
    <t>KACI</t>
  </si>
  <si>
    <t>BOULEHCHA</t>
  </si>
  <si>
    <t>HANNA</t>
  </si>
  <si>
    <t>GHGDIRI</t>
  </si>
  <si>
    <t>LILYA</t>
  </si>
  <si>
    <t>MELISSA</t>
  </si>
  <si>
    <t>NOUARI</t>
  </si>
  <si>
    <t>GUEGHLANI SELLIH</t>
  </si>
  <si>
    <t>JARRED</t>
  </si>
  <si>
    <t>LEBEC</t>
  </si>
  <si>
    <t>KIMBERLEY</t>
  </si>
  <si>
    <t>SAMOURA</t>
  </si>
  <si>
    <t>DGENELOU</t>
  </si>
  <si>
    <t>LE GAL MASSON</t>
  </si>
  <si>
    <t>OSCAR</t>
  </si>
  <si>
    <t>BOUVIER</t>
  </si>
  <si>
    <t>HOARAU</t>
  </si>
  <si>
    <t>RAPHAEL</t>
  </si>
  <si>
    <t>LONKUTA AUGUSTO</t>
  </si>
  <si>
    <t>JOSE DERELL</t>
  </si>
  <si>
    <t>MEDJAJI</t>
  </si>
  <si>
    <t>SIVAKUMAR</t>
  </si>
  <si>
    <t>RUBINO SALL</t>
  </si>
  <si>
    <t>LEONARDO</t>
  </si>
  <si>
    <t>BONY</t>
  </si>
  <si>
    <t>DUFOUR PECAUT</t>
  </si>
  <si>
    <t>GUY EMMANUEL</t>
  </si>
  <si>
    <t>PEREZ</t>
  </si>
  <si>
    <t>DUVAL</t>
  </si>
  <si>
    <t>CLARA</t>
  </si>
  <si>
    <t>JEZEQUEL</t>
  </si>
  <si>
    <t>SILOE</t>
  </si>
  <si>
    <t>BEBONGA</t>
  </si>
  <si>
    <t>ZAIRA</t>
  </si>
  <si>
    <t>BASTEM</t>
  </si>
  <si>
    <t>ALIICA</t>
  </si>
  <si>
    <t>ALEXANA</t>
  </si>
  <si>
    <t>CHAMIOT</t>
  </si>
  <si>
    <t>EMILIE</t>
  </si>
  <si>
    <t>CYPRIEN</t>
  </si>
  <si>
    <t>YANSAME</t>
  </si>
  <si>
    <t>NAN KADIATOU</t>
  </si>
  <si>
    <t>PRINCESS</t>
  </si>
</sst>
</file>

<file path=xl/styles.xml><?xml version="1.0" encoding="utf-8"?>
<styleSheet xmlns="http://schemas.openxmlformats.org/spreadsheetml/2006/main">
  <numFmts count="5">
    <numFmt numFmtId="164" formatCode="0\&quot;0"/>
    <numFmt numFmtId="165" formatCode="0\'00\&quot;0"/>
    <numFmt numFmtId="166" formatCode="0\,00"/>
    <numFmt numFmtId="167" formatCode="0\'00\&quot;"/>
    <numFmt numFmtId="168" formatCode="d\ mmmm\ yyyy"/>
  </numFmts>
  <fonts count="28">
    <font>
      <sz val="12"/>
      <name val="Times New Roman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48"/>
      <name val="Times New Roman"/>
      <family val="1"/>
    </font>
    <font>
      <sz val="10"/>
      <color indexed="48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sz val="12"/>
      <name val="Times New Roman"/>
      <family val="1"/>
    </font>
    <font>
      <b/>
      <sz val="10"/>
      <color indexed="48"/>
      <name val="Arial Narrow"/>
      <family val="2"/>
    </font>
    <font>
      <sz val="10"/>
      <color indexed="48"/>
      <name val="Arial Narrow"/>
      <family val="2"/>
    </font>
    <font>
      <sz val="12"/>
      <color indexed="48"/>
      <name val="Times New Roman"/>
      <family val="1"/>
    </font>
    <font>
      <b/>
      <sz val="2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20"/>
      <name val="Times New Roman"/>
      <family val="1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sz val="20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sz val="11"/>
      <color indexed="23"/>
      <name val="Times New Roman"/>
      <family val="1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indexed="22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63"/>
      </bottom>
      <diagonal/>
    </border>
    <border>
      <left style="medium">
        <color indexed="63"/>
      </left>
      <right/>
      <top/>
      <bottom/>
      <diagonal/>
    </border>
  </borders>
  <cellStyleXfs count="4">
    <xf numFmtId="0" fontId="0" fillId="0" borderId="0"/>
    <xf numFmtId="0" fontId="7" fillId="0" borderId="0"/>
    <xf numFmtId="0" fontId="6" fillId="0" borderId="0"/>
    <xf numFmtId="0" fontId="6" fillId="0" borderId="0"/>
  </cellStyleXfs>
  <cellXfs count="224">
    <xf numFmtId="0" fontId="0" fillId="0" borderId="0" xfId="0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5" fontId="3" fillId="0" borderId="3" xfId="0" applyNumberFormat="1" applyFont="1" applyBorder="1" applyAlignment="1">
      <alignment horizontal="center"/>
    </xf>
    <xf numFmtId="165" fontId="2" fillId="0" borderId="2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166" fontId="3" fillId="0" borderId="3" xfId="0" applyNumberFormat="1" applyFont="1" applyBorder="1" applyAlignment="1">
      <alignment horizontal="center"/>
    </xf>
    <xf numFmtId="166" fontId="2" fillId="0" borderId="0" xfId="0" applyNumberFormat="1" applyFont="1" applyAlignment="1">
      <alignment horizontal="center"/>
    </xf>
    <xf numFmtId="166" fontId="2" fillId="0" borderId="1" xfId="0" applyNumberFormat="1" applyFont="1" applyBorder="1" applyAlignment="1">
      <alignment horizontal="center"/>
    </xf>
    <xf numFmtId="166" fontId="2" fillId="0" borderId="2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Border="1"/>
    <xf numFmtId="164" fontId="9" fillId="0" borderId="2" xfId="3" applyNumberFormat="1" applyFont="1" applyBorder="1" applyAlignment="1">
      <alignment horizontal="center"/>
    </xf>
    <xf numFmtId="164" fontId="9" fillId="0" borderId="1" xfId="3" applyNumberFormat="1" applyFont="1" applyBorder="1" applyAlignment="1">
      <alignment horizontal="center"/>
    </xf>
    <xf numFmtId="165" fontId="9" fillId="0" borderId="1" xfId="3" applyNumberFormat="1" applyFont="1" applyBorder="1" applyAlignment="1">
      <alignment horizontal="center"/>
    </xf>
    <xf numFmtId="164" fontId="2" fillId="0" borderId="1" xfId="3" applyNumberFormat="1" applyFont="1" applyBorder="1" applyAlignment="1">
      <alignment horizontal="center"/>
    </xf>
    <xf numFmtId="0" fontId="10" fillId="0" borderId="0" xfId="0" applyFont="1" applyBorder="1"/>
    <xf numFmtId="164" fontId="8" fillId="0" borderId="1" xfId="3" applyNumberFormat="1" applyFont="1" applyBorder="1" applyAlignment="1">
      <alignment horizontal="center"/>
    </xf>
    <xf numFmtId="0" fontId="8" fillId="0" borderId="1" xfId="3" applyFont="1" applyBorder="1" applyAlignment="1">
      <alignment horizontal="center"/>
    </xf>
    <xf numFmtId="167" fontId="8" fillId="0" borderId="1" xfId="3" applyNumberFormat="1" applyFont="1" applyBorder="1" applyAlignment="1">
      <alignment horizontal="center"/>
    </xf>
    <xf numFmtId="165" fontId="8" fillId="0" borderId="1" xfId="3" applyNumberFormat="1" applyFont="1" applyBorder="1" applyAlignment="1">
      <alignment horizontal="center"/>
    </xf>
    <xf numFmtId="166" fontId="8" fillId="0" borderId="1" xfId="3" applyNumberFormat="1" applyFont="1" applyBorder="1" applyAlignment="1">
      <alignment horizontal="center"/>
    </xf>
    <xf numFmtId="0" fontId="9" fillId="0" borderId="1" xfId="3" applyFont="1" applyBorder="1" applyAlignment="1">
      <alignment horizontal="center"/>
    </xf>
    <xf numFmtId="166" fontId="9" fillId="0" borderId="1" xfId="3" applyNumberFormat="1" applyFont="1" applyBorder="1" applyAlignment="1">
      <alignment horizontal="center"/>
    </xf>
    <xf numFmtId="0" fontId="9" fillId="0" borderId="2" xfId="3" applyFont="1" applyBorder="1" applyAlignment="1">
      <alignment horizontal="center"/>
    </xf>
    <xf numFmtId="165" fontId="9" fillId="0" borderId="2" xfId="3" applyNumberFormat="1" applyFont="1" applyBorder="1" applyAlignment="1">
      <alignment horizontal="center"/>
    </xf>
    <xf numFmtId="166" fontId="9" fillId="0" borderId="2" xfId="3" applyNumberFormat="1" applyFont="1" applyBorder="1" applyAlignment="1">
      <alignment horizontal="center"/>
    </xf>
    <xf numFmtId="164" fontId="8" fillId="0" borderId="3" xfId="3" applyNumberFormat="1" applyFont="1" applyBorder="1" applyAlignment="1">
      <alignment horizontal="center"/>
    </xf>
    <xf numFmtId="0" fontId="8" fillId="0" borderId="3" xfId="3" applyFont="1" applyBorder="1" applyAlignment="1">
      <alignment horizontal="center"/>
    </xf>
    <xf numFmtId="167" fontId="8" fillId="0" borderId="3" xfId="3" applyNumberFormat="1" applyFont="1" applyBorder="1" applyAlignment="1">
      <alignment horizontal="center"/>
    </xf>
    <xf numFmtId="165" fontId="8" fillId="0" borderId="3" xfId="3" applyNumberFormat="1" applyFont="1" applyBorder="1" applyAlignment="1">
      <alignment horizontal="center"/>
    </xf>
    <xf numFmtId="166" fontId="8" fillId="0" borderId="3" xfId="3" applyNumberFormat="1" applyFont="1" applyBorder="1" applyAlignment="1">
      <alignment horizontal="center"/>
    </xf>
    <xf numFmtId="0" fontId="11" fillId="0" borderId="3" xfId="3" applyFont="1" applyBorder="1" applyAlignment="1">
      <alignment horizontal="center"/>
    </xf>
    <xf numFmtId="0" fontId="12" fillId="0" borderId="2" xfId="3" applyFont="1" applyBorder="1" applyAlignment="1">
      <alignment horizontal="center"/>
    </xf>
    <xf numFmtId="0" fontId="12" fillId="0" borderId="1" xfId="3" applyFont="1" applyBorder="1" applyAlignment="1">
      <alignment horizontal="center"/>
    </xf>
    <xf numFmtId="0" fontId="11" fillId="0" borderId="1" xfId="3" applyFont="1" applyBorder="1" applyAlignment="1">
      <alignment horizontal="center"/>
    </xf>
    <xf numFmtId="0" fontId="13" fillId="0" borderId="0" xfId="0" applyFont="1" applyBorder="1"/>
    <xf numFmtId="164" fontId="0" fillId="0" borderId="0" xfId="0" applyNumberFormat="1" applyBorder="1"/>
    <xf numFmtId="164" fontId="10" fillId="0" borderId="0" xfId="0" applyNumberFormat="1" applyFont="1" applyBorder="1"/>
    <xf numFmtId="164" fontId="3" fillId="0" borderId="1" xfId="2" applyNumberFormat="1" applyFont="1" applyBorder="1" applyAlignment="1">
      <alignment horizontal="center"/>
    </xf>
    <xf numFmtId="0" fontId="4" fillId="0" borderId="1" xfId="2" applyFont="1" applyBorder="1" applyAlignment="1">
      <alignment horizontal="center"/>
    </xf>
    <xf numFmtId="165" fontId="3" fillId="0" borderId="1" xfId="2" applyNumberFormat="1" applyFont="1" applyBorder="1" applyAlignment="1">
      <alignment horizontal="center"/>
    </xf>
    <xf numFmtId="164" fontId="2" fillId="0" borderId="4" xfId="2" applyNumberFormat="1" applyFont="1" applyBorder="1" applyAlignment="1">
      <alignment horizontal="center"/>
    </xf>
    <xf numFmtId="0" fontId="5" fillId="0" borderId="5" xfId="2" applyFont="1" applyBorder="1" applyAlignment="1">
      <alignment horizontal="center"/>
    </xf>
    <xf numFmtId="164" fontId="2" fillId="0" borderId="2" xfId="2" applyNumberFormat="1" applyFont="1" applyBorder="1" applyAlignment="1">
      <alignment horizontal="center"/>
    </xf>
    <xf numFmtId="164" fontId="2" fillId="0" borderId="6" xfId="2" applyNumberFormat="1" applyFont="1" applyBorder="1" applyAlignment="1">
      <alignment horizontal="center"/>
    </xf>
    <xf numFmtId="165" fontId="2" fillId="0" borderId="2" xfId="2" applyNumberFormat="1" applyFont="1" applyBorder="1" applyAlignment="1">
      <alignment horizontal="center"/>
    </xf>
    <xf numFmtId="165" fontId="2" fillId="0" borderId="6" xfId="2" applyNumberFormat="1" applyFont="1" applyBorder="1" applyAlignment="1">
      <alignment horizontal="center"/>
    </xf>
    <xf numFmtId="164" fontId="2" fillId="0" borderId="7" xfId="2" applyNumberFormat="1" applyFont="1" applyBorder="1" applyAlignment="1">
      <alignment horizontal="center"/>
    </xf>
    <xf numFmtId="0" fontId="5" fillId="0" borderId="8" xfId="2" applyFont="1" applyBorder="1" applyAlignment="1">
      <alignment horizontal="center"/>
    </xf>
    <xf numFmtId="164" fontId="2" fillId="0" borderId="1" xfId="2" applyNumberFormat="1" applyFont="1" applyBorder="1" applyAlignment="1">
      <alignment horizontal="center"/>
    </xf>
    <xf numFmtId="164" fontId="2" fillId="0" borderId="9" xfId="2" applyNumberFormat="1" applyFont="1" applyBorder="1" applyAlignment="1">
      <alignment horizontal="center"/>
    </xf>
    <xf numFmtId="165" fontId="2" fillId="0" borderId="1" xfId="2" applyNumberFormat="1" applyFont="1" applyBorder="1" applyAlignment="1">
      <alignment horizontal="center"/>
    </xf>
    <xf numFmtId="165" fontId="2" fillId="0" borderId="10" xfId="2" applyNumberFormat="1" applyFont="1" applyBorder="1" applyAlignment="1">
      <alignment horizontal="center"/>
    </xf>
    <xf numFmtId="164" fontId="2" fillId="0" borderId="11" xfId="2" applyNumberFormat="1" applyFont="1" applyBorder="1" applyAlignment="1">
      <alignment horizontal="center"/>
    </xf>
    <xf numFmtId="165" fontId="2" fillId="0" borderId="12" xfId="2" applyNumberFormat="1" applyFont="1" applyBorder="1" applyAlignment="1">
      <alignment horizontal="center"/>
    </xf>
    <xf numFmtId="165" fontId="2" fillId="0" borderId="1" xfId="2" quotePrefix="1" applyNumberFormat="1" applyFont="1" applyBorder="1" applyAlignment="1">
      <alignment horizontal="center"/>
    </xf>
    <xf numFmtId="164" fontId="2" fillId="0" borderId="13" xfId="2" applyNumberFormat="1" applyFont="1" applyBorder="1" applyAlignment="1">
      <alignment horizontal="center"/>
    </xf>
    <xf numFmtId="164" fontId="2" fillId="0" borderId="14" xfId="2" applyNumberFormat="1" applyFont="1" applyBorder="1" applyAlignment="1">
      <alignment horizontal="center"/>
    </xf>
    <xf numFmtId="164" fontId="2" fillId="0" borderId="15" xfId="2" applyNumberFormat="1" applyFont="1" applyBorder="1" applyAlignment="1">
      <alignment horizontal="center"/>
    </xf>
    <xf numFmtId="165" fontId="2" fillId="0" borderId="14" xfId="2" applyNumberFormat="1" applyFont="1" applyBorder="1" applyAlignment="1">
      <alignment horizontal="center"/>
    </xf>
    <xf numFmtId="165" fontId="2" fillId="0" borderId="16" xfId="2" applyNumberFormat="1" applyFont="1" applyBorder="1" applyAlignment="1">
      <alignment horizontal="center"/>
    </xf>
    <xf numFmtId="164" fontId="2" fillId="0" borderId="17" xfId="2" applyNumberFormat="1" applyFont="1" applyBorder="1" applyAlignment="1">
      <alignment horizontal="center"/>
    </xf>
    <xf numFmtId="164" fontId="2" fillId="0" borderId="3" xfId="2" applyNumberFormat="1" applyFont="1" applyBorder="1" applyAlignment="1">
      <alignment horizontal="center"/>
    </xf>
    <xf numFmtId="164" fontId="2" fillId="0" borderId="18" xfId="2" applyNumberFormat="1" applyFont="1" applyBorder="1" applyAlignment="1">
      <alignment horizontal="center"/>
    </xf>
    <xf numFmtId="165" fontId="2" fillId="0" borderId="3" xfId="2" applyNumberFormat="1" applyFont="1" applyBorder="1" applyAlignment="1">
      <alignment horizontal="center"/>
    </xf>
    <xf numFmtId="165" fontId="2" fillId="0" borderId="19" xfId="2" applyNumberFormat="1" applyFont="1" applyBorder="1" applyAlignment="1">
      <alignment horizontal="center"/>
    </xf>
    <xf numFmtId="164" fontId="3" fillId="0" borderId="20" xfId="2" applyNumberFormat="1" applyFont="1" applyBorder="1" applyAlignment="1">
      <alignment horizontal="center"/>
    </xf>
    <xf numFmtId="0" fontId="4" fillId="0" borderId="21" xfId="2" applyFont="1" applyBorder="1" applyAlignment="1">
      <alignment horizontal="center"/>
    </xf>
    <xf numFmtId="165" fontId="3" fillId="0" borderId="20" xfId="2" applyNumberFormat="1" applyFont="1" applyBorder="1" applyAlignment="1">
      <alignment horizontal="center"/>
    </xf>
    <xf numFmtId="164" fontId="2" fillId="0" borderId="0" xfId="2" applyNumberFormat="1" applyFont="1" applyAlignment="1">
      <alignment horizontal="center"/>
    </xf>
    <xf numFmtId="0" fontId="5" fillId="0" borderId="0" xfId="2" applyFont="1" applyAlignment="1">
      <alignment horizontal="center"/>
    </xf>
    <xf numFmtId="165" fontId="2" fillId="0" borderId="0" xfId="2" applyNumberFormat="1" applyFont="1" applyAlignment="1">
      <alignment horizontal="center"/>
    </xf>
    <xf numFmtId="164" fontId="3" fillId="0" borderId="3" xfId="3" applyNumberFormat="1" applyFont="1" applyBorder="1" applyAlignment="1">
      <alignment horizontal="center"/>
    </xf>
    <xf numFmtId="0" fontId="3" fillId="0" borderId="3" xfId="3" applyFont="1" applyBorder="1" applyAlignment="1">
      <alignment horizontal="center"/>
    </xf>
    <xf numFmtId="165" fontId="3" fillId="0" borderId="3" xfId="3" applyNumberFormat="1" applyFont="1" applyBorder="1" applyAlignment="1">
      <alignment horizontal="center"/>
    </xf>
    <xf numFmtId="166" fontId="3" fillId="0" borderId="3" xfId="3" applyNumberFormat="1" applyFont="1" applyBorder="1" applyAlignment="1">
      <alignment horizontal="center"/>
    </xf>
    <xf numFmtId="0" fontId="3" fillId="0" borderId="0" xfId="3" applyFont="1" applyBorder="1" applyAlignment="1">
      <alignment horizontal="center"/>
    </xf>
    <xf numFmtId="164" fontId="2" fillId="0" borderId="2" xfId="3" applyNumberFormat="1" applyFont="1" applyBorder="1" applyAlignment="1">
      <alignment horizontal="center"/>
    </xf>
    <xf numFmtId="0" fontId="2" fillId="0" borderId="2" xfId="3" applyFont="1" applyBorder="1" applyAlignment="1">
      <alignment horizontal="center"/>
    </xf>
    <xf numFmtId="165" fontId="2" fillId="0" borderId="2" xfId="3" applyNumberFormat="1" applyFont="1" applyBorder="1" applyAlignment="1">
      <alignment horizontal="center"/>
    </xf>
    <xf numFmtId="166" fontId="2" fillId="0" borderId="2" xfId="3" applyNumberFormat="1" applyFont="1" applyBorder="1" applyAlignment="1">
      <alignment horizontal="center"/>
    </xf>
    <xf numFmtId="0" fontId="2" fillId="0" borderId="0" xfId="3" applyFont="1" applyBorder="1" applyAlignment="1">
      <alignment horizontal="center"/>
    </xf>
    <xf numFmtId="0" fontId="2" fillId="0" borderId="1" xfId="3" applyFont="1" applyBorder="1" applyAlignment="1">
      <alignment horizontal="center"/>
    </xf>
    <xf numFmtId="165" fontId="2" fillId="0" borderId="1" xfId="3" applyNumberFormat="1" applyFont="1" applyBorder="1" applyAlignment="1">
      <alignment horizontal="center"/>
    </xf>
    <xf numFmtId="166" fontId="2" fillId="0" borderId="1" xfId="3" applyNumberFormat="1" applyFont="1" applyBorder="1" applyAlignment="1">
      <alignment horizontal="center"/>
    </xf>
    <xf numFmtId="164" fontId="3" fillId="0" borderId="1" xfId="3" applyNumberFormat="1" applyFont="1" applyBorder="1" applyAlignment="1">
      <alignment horizontal="center"/>
    </xf>
    <xf numFmtId="0" fontId="3" fillId="0" borderId="1" xfId="3" applyFont="1" applyBorder="1" applyAlignment="1">
      <alignment horizontal="center"/>
    </xf>
    <xf numFmtId="165" fontId="3" fillId="0" borderId="1" xfId="3" applyNumberFormat="1" applyFont="1" applyBorder="1" applyAlignment="1">
      <alignment horizontal="center"/>
    </xf>
    <xf numFmtId="166" fontId="3" fillId="0" borderId="1" xfId="3" applyNumberFormat="1" applyFont="1" applyBorder="1" applyAlignment="1">
      <alignment horizontal="center"/>
    </xf>
    <xf numFmtId="164" fontId="2" fillId="0" borderId="0" xfId="3" applyNumberFormat="1" applyFont="1" applyBorder="1" applyAlignment="1">
      <alignment horizontal="center"/>
    </xf>
    <xf numFmtId="165" fontId="2" fillId="0" borderId="0" xfId="3" applyNumberFormat="1" applyFont="1" applyBorder="1" applyAlignment="1">
      <alignment horizontal="center"/>
    </xf>
    <xf numFmtId="166" fontId="2" fillId="0" borderId="0" xfId="3" applyNumberFormat="1" applyFont="1" applyBorder="1" applyAlignment="1">
      <alignment horizontal="center"/>
    </xf>
    <xf numFmtId="0" fontId="2" fillId="0" borderId="0" xfId="0" applyFont="1" applyBorder="1"/>
    <xf numFmtId="0" fontId="1" fillId="5" borderId="0" xfId="0" applyFont="1" applyFill="1" applyAlignment="1">
      <alignment horizontal="center" vertical="center"/>
    </xf>
    <xf numFmtId="0" fontId="14" fillId="0" borderId="0" xfId="1" applyFont="1" applyFill="1" applyAlignment="1">
      <alignment horizontal="center" vertical="center"/>
    </xf>
    <xf numFmtId="0" fontId="15" fillId="0" borderId="0" xfId="1" applyFont="1" applyFill="1" applyAlignment="1">
      <alignment horizontal="center" vertical="center"/>
    </xf>
    <xf numFmtId="0" fontId="3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vertical="center"/>
    </xf>
    <xf numFmtId="0" fontId="14" fillId="0" borderId="0" xfId="1" applyFont="1" applyFill="1" applyAlignment="1" applyProtection="1">
      <alignment horizontal="center" vertical="center"/>
    </xf>
    <xf numFmtId="0" fontId="2" fillId="0" borderId="0" xfId="1" applyFont="1" applyFill="1" applyAlignment="1" applyProtection="1">
      <alignment horizontal="center" vertical="center"/>
    </xf>
    <xf numFmtId="0" fontId="1" fillId="0" borderId="0" xfId="1" applyFont="1" applyFill="1" applyAlignment="1" applyProtection="1">
      <alignment horizontal="center" vertical="center"/>
    </xf>
    <xf numFmtId="0" fontId="2" fillId="0" borderId="0" xfId="1" applyFont="1" applyFill="1" applyBorder="1" applyAlignment="1" applyProtection="1">
      <alignment horizontal="center" vertical="center"/>
    </xf>
    <xf numFmtId="0" fontId="26" fillId="5" borderId="1" xfId="0" applyFont="1" applyFill="1" applyBorder="1" applyAlignment="1" applyProtection="1">
      <alignment horizontal="center" vertical="center"/>
      <protection locked="0"/>
    </xf>
    <xf numFmtId="0" fontId="26" fillId="0" borderId="1" xfId="1" applyFont="1" applyFill="1" applyBorder="1" applyAlignment="1" applyProtection="1">
      <alignment horizontal="center" vertical="center"/>
      <protection locked="0"/>
    </xf>
    <xf numFmtId="0" fontId="26" fillId="0" borderId="22" xfId="1" applyFont="1" applyFill="1" applyBorder="1" applyAlignment="1" applyProtection="1">
      <alignment horizontal="center" vertical="center"/>
      <protection locked="0"/>
    </xf>
    <xf numFmtId="0" fontId="26" fillId="2" borderId="22" xfId="1" applyFont="1" applyFill="1" applyBorder="1" applyAlignment="1">
      <alignment horizontal="center"/>
    </xf>
    <xf numFmtId="0" fontId="26" fillId="2" borderId="1" xfId="1" applyFont="1" applyFill="1" applyBorder="1" applyAlignment="1">
      <alignment horizontal="center"/>
    </xf>
    <xf numFmtId="0" fontId="26" fillId="5" borderId="22" xfId="0" applyFont="1" applyFill="1" applyBorder="1" applyAlignment="1">
      <alignment horizontal="center"/>
    </xf>
    <xf numFmtId="0" fontId="26" fillId="5" borderId="1" xfId="0" applyFont="1" applyFill="1" applyBorder="1" applyAlignment="1">
      <alignment horizontal="center"/>
    </xf>
    <xf numFmtId="0" fontId="26" fillId="0" borderId="0" xfId="1" applyFont="1" applyFill="1" applyAlignment="1" applyProtection="1">
      <alignment horizontal="center" vertical="center"/>
    </xf>
    <xf numFmtId="0" fontId="26" fillId="0" borderId="1" xfId="1" applyFont="1" applyFill="1" applyBorder="1" applyAlignment="1">
      <alignment horizontal="center" vertical="center"/>
    </xf>
    <xf numFmtId="0" fontId="19" fillId="0" borderId="0" xfId="1" applyFont="1" applyBorder="1" applyAlignment="1">
      <alignment horizontal="center"/>
    </xf>
    <xf numFmtId="0" fontId="19" fillId="0" borderId="0" xfId="1" applyFont="1" applyAlignment="1">
      <alignment horizontal="center"/>
    </xf>
    <xf numFmtId="0" fontId="19" fillId="0" borderId="0" xfId="1" applyFont="1"/>
    <xf numFmtId="0" fontId="26" fillId="0" borderId="2" xfId="1" applyFont="1" applyFill="1" applyBorder="1" applyAlignment="1" applyProtection="1">
      <alignment horizontal="center" vertical="center"/>
      <protection locked="0"/>
    </xf>
    <xf numFmtId="0" fontId="19" fillId="0" borderId="0" xfId="1" applyFont="1" applyAlignment="1">
      <alignment horizontal="left"/>
    </xf>
    <xf numFmtId="0" fontId="18" fillId="0" borderId="0" xfId="1" applyFont="1"/>
    <xf numFmtId="0" fontId="18" fillId="0" borderId="0" xfId="1" applyFont="1" applyAlignment="1">
      <alignment horizontal="center"/>
    </xf>
    <xf numFmtId="0" fontId="21" fillId="0" borderId="0" xfId="1" applyFont="1" applyBorder="1" applyAlignment="1">
      <alignment horizontal="center"/>
    </xf>
    <xf numFmtId="0" fontId="21" fillId="0" borderId="0" xfId="1" applyFont="1"/>
    <xf numFmtId="0" fontId="26" fillId="5" borderId="0" xfId="0" applyFont="1" applyFill="1" applyBorder="1" applyAlignment="1" applyProtection="1">
      <alignment horizontal="center" vertical="center"/>
      <protection locked="0"/>
    </xf>
    <xf numFmtId="0" fontId="26" fillId="0" borderId="0" xfId="1" applyFont="1" applyFill="1" applyBorder="1" applyAlignment="1" applyProtection="1">
      <alignment horizontal="center" vertical="center"/>
      <protection locked="0"/>
    </xf>
    <xf numFmtId="0" fontId="21" fillId="0" borderId="0" xfId="1" applyFont="1" applyBorder="1" applyAlignment="1">
      <alignment horizontal="left"/>
    </xf>
    <xf numFmtId="0" fontId="18" fillId="0" borderId="0" xfId="1" applyFont="1" applyAlignment="1">
      <alignment horizontal="left"/>
    </xf>
    <xf numFmtId="0" fontId="21" fillId="0" borderId="0" xfId="1" applyFont="1" applyAlignment="1">
      <alignment horizontal="left"/>
    </xf>
    <xf numFmtId="0" fontId="23" fillId="0" borderId="0" xfId="1" applyFont="1" applyAlignment="1">
      <alignment horizontal="left"/>
    </xf>
    <xf numFmtId="164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65" fontId="2" fillId="0" borderId="0" xfId="0" applyNumberFormat="1" applyFont="1" applyFill="1" applyAlignment="1">
      <alignment horizontal="center" vertical="center"/>
    </xf>
    <xf numFmtId="166" fontId="2" fillId="0" borderId="0" xfId="0" applyNumberFormat="1" applyFont="1" applyFill="1" applyAlignment="1">
      <alignment horizontal="center" vertical="center"/>
    </xf>
    <xf numFmtId="164" fontId="18" fillId="0" borderId="1" xfId="0" applyNumberFormat="1" applyFont="1" applyFill="1" applyBorder="1" applyAlignment="1" applyProtection="1">
      <alignment horizontal="center" vertical="center"/>
      <protection locked="0"/>
    </xf>
    <xf numFmtId="0" fontId="18" fillId="0" borderId="1" xfId="0" applyFont="1" applyFill="1" applyBorder="1" applyAlignment="1">
      <alignment horizontal="center" vertical="center"/>
    </xf>
    <xf numFmtId="165" fontId="18" fillId="0" borderId="1" xfId="0" applyNumberFormat="1" applyFont="1" applyFill="1" applyBorder="1" applyAlignment="1" applyProtection="1">
      <alignment horizontal="center" vertical="center"/>
      <protection locked="0"/>
    </xf>
    <xf numFmtId="166" fontId="18" fillId="0" borderId="1" xfId="0" applyNumberFormat="1" applyFont="1" applyFill="1" applyBorder="1" applyAlignment="1" applyProtection="1">
      <alignment horizontal="center" vertical="center"/>
      <protection locked="0"/>
    </xf>
    <xf numFmtId="0" fontId="18" fillId="0" borderId="1" xfId="0" applyFont="1" applyFill="1" applyBorder="1" applyAlignment="1" applyProtection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164" fontId="18" fillId="0" borderId="0" xfId="0" applyNumberFormat="1" applyFont="1" applyFill="1" applyAlignment="1">
      <alignment horizontal="center" vertical="center"/>
    </xf>
    <xf numFmtId="165" fontId="18" fillId="0" borderId="0" xfId="0" applyNumberFormat="1" applyFont="1" applyFill="1" applyAlignment="1">
      <alignment horizontal="center" vertical="center"/>
    </xf>
    <xf numFmtId="166" fontId="18" fillId="0" borderId="0" xfId="0" applyNumberFormat="1" applyFont="1" applyFill="1" applyAlignment="1">
      <alignment horizontal="center" vertical="center"/>
    </xf>
    <xf numFmtId="0" fontId="23" fillId="6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3" fillId="6" borderId="0" xfId="0" applyFont="1" applyFill="1" applyAlignment="1" applyProtection="1">
      <alignment horizontal="center" vertical="center"/>
    </xf>
    <xf numFmtId="0" fontId="23" fillId="7" borderId="1" xfId="0" applyFont="1" applyFill="1" applyBorder="1" applyAlignment="1">
      <alignment horizontal="center" vertical="center"/>
    </xf>
    <xf numFmtId="164" fontId="18" fillId="7" borderId="1" xfId="0" applyNumberFormat="1" applyFont="1" applyFill="1" applyBorder="1" applyAlignment="1">
      <alignment horizontal="center" vertical="center"/>
    </xf>
    <xf numFmtId="0" fontId="18" fillId="7" borderId="1" xfId="0" applyFont="1" applyFill="1" applyBorder="1" applyAlignment="1">
      <alignment horizontal="center" vertical="center"/>
    </xf>
    <xf numFmtId="165" fontId="23" fillId="7" borderId="1" xfId="0" applyNumberFormat="1" applyFont="1" applyFill="1" applyBorder="1" applyAlignment="1">
      <alignment horizontal="center" vertical="center"/>
    </xf>
    <xf numFmtId="165" fontId="18" fillId="7" borderId="1" xfId="0" applyNumberFormat="1" applyFont="1" applyFill="1" applyBorder="1" applyAlignment="1">
      <alignment horizontal="center" vertical="center"/>
    </xf>
    <xf numFmtId="166" fontId="18" fillId="7" borderId="1" xfId="0" applyNumberFormat="1" applyFont="1" applyFill="1" applyBorder="1" applyAlignment="1">
      <alignment horizontal="center" vertical="center"/>
    </xf>
    <xf numFmtId="0" fontId="23" fillId="6" borderId="1" xfId="0" applyFont="1" applyFill="1" applyBorder="1" applyAlignment="1" applyProtection="1">
      <alignment horizontal="center" vertical="center"/>
    </xf>
    <xf numFmtId="0" fontId="23" fillId="6" borderId="1" xfId="0" applyFont="1" applyFill="1" applyBorder="1" applyAlignment="1">
      <alignment horizontal="center" vertical="center"/>
    </xf>
    <xf numFmtId="0" fontId="16" fillId="6" borderId="1" xfId="1" applyFont="1" applyFill="1" applyBorder="1" applyAlignment="1" applyProtection="1">
      <alignment horizontal="center"/>
      <protection locked="0"/>
    </xf>
    <xf numFmtId="0" fontId="18" fillId="0" borderId="0" xfId="0" applyFont="1" applyFill="1" applyBorder="1" applyAlignment="1">
      <alignment horizontal="center" vertical="center"/>
    </xf>
    <xf numFmtId="165" fontId="18" fillId="0" borderId="0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 vertical="center"/>
    </xf>
    <xf numFmtId="166" fontId="18" fillId="0" borderId="0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Border="1" applyAlignment="1">
      <alignment horizontal="center" vertical="center"/>
    </xf>
    <xf numFmtId="164" fontId="24" fillId="0" borderId="0" xfId="0" applyNumberFormat="1" applyFont="1" applyFill="1" applyAlignment="1" applyProtection="1">
      <alignment horizontal="center" vertical="center"/>
    </xf>
    <xf numFmtId="0" fontId="24" fillId="0" borderId="0" xfId="0" applyFont="1" applyFill="1" applyAlignment="1" applyProtection="1">
      <alignment horizontal="center" vertical="center"/>
    </xf>
    <xf numFmtId="165" fontId="24" fillId="0" borderId="0" xfId="0" applyNumberFormat="1" applyFont="1" applyFill="1" applyAlignment="1" applyProtection="1">
      <alignment horizontal="center" vertical="center"/>
    </xf>
    <xf numFmtId="166" fontId="24" fillId="0" borderId="0" xfId="0" applyNumberFormat="1" applyFont="1" applyFill="1" applyAlignment="1" applyProtection="1">
      <alignment horizontal="center" vertical="center"/>
    </xf>
    <xf numFmtId="0" fontId="23" fillId="6" borderId="26" xfId="0" applyFont="1" applyFill="1" applyBorder="1" applyAlignment="1" applyProtection="1">
      <alignment horizontal="center" vertical="center"/>
    </xf>
    <xf numFmtId="0" fontId="23" fillId="6" borderId="27" xfId="0" applyFont="1" applyFill="1" applyBorder="1" applyAlignment="1" applyProtection="1">
      <alignment horizontal="center" vertical="center"/>
    </xf>
    <xf numFmtId="0" fontId="23" fillId="6" borderId="28" xfId="0" applyFont="1" applyFill="1" applyBorder="1" applyAlignment="1" applyProtection="1">
      <alignment horizontal="center" vertical="center"/>
    </xf>
    <xf numFmtId="0" fontId="23" fillId="6" borderId="29" xfId="0" applyFont="1" applyFill="1" applyBorder="1" applyAlignment="1" applyProtection="1">
      <alignment horizontal="center" vertical="center"/>
    </xf>
    <xf numFmtId="0" fontId="23" fillId="6" borderId="30" xfId="0" applyFont="1" applyFill="1" applyBorder="1" applyAlignment="1" applyProtection="1">
      <alignment horizontal="center" vertical="center"/>
    </xf>
    <xf numFmtId="0" fontId="23" fillId="6" borderId="31" xfId="0" applyFont="1" applyFill="1" applyBorder="1" applyAlignment="1" applyProtection="1">
      <alignment horizontal="center" vertical="center"/>
    </xf>
    <xf numFmtId="0" fontId="23" fillId="6" borderId="32" xfId="0" applyFont="1" applyFill="1" applyBorder="1" applyAlignment="1" applyProtection="1">
      <alignment horizontal="center" vertical="center"/>
    </xf>
    <xf numFmtId="0" fontId="23" fillId="6" borderId="33" xfId="0" applyFont="1" applyFill="1" applyBorder="1" applyAlignment="1" applyProtection="1">
      <alignment horizontal="center" vertical="center"/>
    </xf>
    <xf numFmtId="0" fontId="3" fillId="0" borderId="0" xfId="1" applyFont="1" applyFill="1" applyAlignment="1" applyProtection="1">
      <alignment horizontal="center" vertical="center"/>
    </xf>
    <xf numFmtId="0" fontId="3" fillId="6" borderId="1" xfId="1" applyFont="1" applyFill="1" applyBorder="1" applyAlignment="1" applyProtection="1">
      <alignment horizontal="center"/>
      <protection locked="0"/>
    </xf>
    <xf numFmtId="0" fontId="18" fillId="6" borderId="34" xfId="0" applyFont="1" applyFill="1" applyBorder="1" applyAlignment="1" applyProtection="1">
      <alignment horizontal="center" vertical="center"/>
    </xf>
    <xf numFmtId="164" fontId="18" fillId="6" borderId="0" xfId="0" applyNumberFormat="1" applyFont="1" applyFill="1" applyBorder="1" applyAlignment="1" applyProtection="1">
      <alignment horizontal="center" vertical="center"/>
    </xf>
    <xf numFmtId="0" fontId="18" fillId="6" borderId="35" xfId="0" applyFont="1" applyFill="1" applyBorder="1" applyAlignment="1" applyProtection="1">
      <alignment horizontal="center" vertical="center"/>
    </xf>
    <xf numFmtId="164" fontId="18" fillId="6" borderId="35" xfId="0" applyNumberFormat="1" applyFont="1" applyFill="1" applyBorder="1" applyAlignment="1" applyProtection="1">
      <alignment horizontal="center" vertical="center"/>
    </xf>
    <xf numFmtId="165" fontId="18" fillId="6" borderId="36" xfId="0" applyNumberFormat="1" applyFont="1" applyFill="1" applyBorder="1" applyAlignment="1" applyProtection="1">
      <alignment horizontal="center" vertical="center"/>
    </xf>
    <xf numFmtId="166" fontId="18" fillId="6" borderId="36" xfId="0" applyNumberFormat="1" applyFont="1" applyFill="1" applyBorder="1" applyAlignment="1" applyProtection="1">
      <alignment horizontal="center" vertical="center"/>
    </xf>
    <xf numFmtId="0" fontId="18" fillId="6" borderId="24" xfId="0" applyFont="1" applyFill="1" applyBorder="1" applyAlignment="1" applyProtection="1">
      <alignment horizontal="center" vertical="center"/>
    </xf>
    <xf numFmtId="166" fontId="18" fillId="6" borderId="37" xfId="0" applyNumberFormat="1" applyFont="1" applyFill="1" applyBorder="1" applyAlignment="1" applyProtection="1">
      <alignment horizontal="center" vertical="center"/>
    </xf>
    <xf numFmtId="0" fontId="18" fillId="6" borderId="38" xfId="0" applyFont="1" applyFill="1" applyBorder="1" applyAlignment="1" applyProtection="1">
      <alignment horizontal="center" vertical="center"/>
    </xf>
    <xf numFmtId="166" fontId="18" fillId="6" borderId="38" xfId="0" applyNumberFormat="1" applyFont="1" applyFill="1" applyBorder="1" applyAlignment="1" applyProtection="1">
      <alignment horizontal="center" vertical="center"/>
    </xf>
    <xf numFmtId="0" fontId="23" fillId="6" borderId="39" xfId="0" applyFont="1" applyFill="1" applyBorder="1" applyAlignment="1" applyProtection="1">
      <alignment horizontal="center" vertical="center"/>
    </xf>
    <xf numFmtId="164" fontId="18" fillId="5" borderId="1" xfId="0" applyNumberFormat="1" applyFont="1" applyFill="1" applyBorder="1" applyAlignment="1" applyProtection="1">
      <alignment horizontal="center" vertical="center"/>
      <protection locked="0"/>
    </xf>
    <xf numFmtId="0" fontId="18" fillId="5" borderId="1" xfId="0" applyFont="1" applyFill="1" applyBorder="1" applyAlignment="1" applyProtection="1">
      <alignment horizontal="center" vertical="center"/>
    </xf>
    <xf numFmtId="164" fontId="18" fillId="5" borderId="1" xfId="0" applyNumberFormat="1" applyFont="1" applyFill="1" applyBorder="1" applyAlignment="1" applyProtection="1">
      <alignment horizontal="center" vertical="center"/>
    </xf>
    <xf numFmtId="165" fontId="18" fillId="0" borderId="1" xfId="0" applyNumberFormat="1" applyFont="1" applyFill="1" applyBorder="1" applyAlignment="1" applyProtection="1">
      <alignment horizontal="center" vertical="center"/>
    </xf>
    <xf numFmtId="166" fontId="18" fillId="0" borderId="1" xfId="0" applyNumberFormat="1" applyFont="1" applyFill="1" applyBorder="1" applyAlignment="1" applyProtection="1">
      <alignment horizontal="center" vertical="center"/>
    </xf>
    <xf numFmtId="0" fontId="18" fillId="0" borderId="23" xfId="0" applyFont="1" applyFill="1" applyBorder="1" applyAlignment="1" applyProtection="1">
      <alignment horizontal="center" vertical="center"/>
    </xf>
    <xf numFmtId="164" fontId="18" fillId="0" borderId="0" xfId="0" applyNumberFormat="1" applyFont="1" applyFill="1" applyAlignment="1" applyProtection="1">
      <alignment horizontal="center" vertical="center"/>
    </xf>
    <xf numFmtId="0" fontId="18" fillId="0" borderId="0" xfId="0" applyFont="1" applyFill="1" applyAlignment="1" applyProtection="1">
      <alignment horizontal="center" vertical="center"/>
    </xf>
    <xf numFmtId="165" fontId="18" fillId="0" borderId="0" xfId="0" applyNumberFormat="1" applyFont="1" applyFill="1" applyAlignment="1" applyProtection="1">
      <alignment horizontal="center" vertical="center"/>
    </xf>
    <xf numFmtId="166" fontId="18" fillId="0" borderId="0" xfId="0" applyNumberFormat="1" applyFont="1" applyFill="1" applyAlignment="1" applyProtection="1">
      <alignment horizontal="center" vertical="center"/>
    </xf>
    <xf numFmtId="0" fontId="3" fillId="3" borderId="0" xfId="1" applyFont="1" applyFill="1" applyBorder="1" applyAlignment="1" applyProtection="1">
      <alignment horizontal="center" vertical="center"/>
    </xf>
    <xf numFmtId="0" fontId="3" fillId="0" borderId="0" xfId="1" applyFont="1" applyFill="1" applyBorder="1" applyAlignment="1" applyProtection="1">
      <alignment horizontal="center" vertical="center"/>
    </xf>
    <xf numFmtId="0" fontId="3" fillId="3" borderId="0" xfId="1" applyFont="1" applyFill="1" applyAlignment="1" applyProtection="1">
      <alignment horizontal="center" vertical="center"/>
    </xf>
    <xf numFmtId="164" fontId="18" fillId="0" borderId="1" xfId="0" applyNumberFormat="1" applyFont="1" applyFill="1" applyBorder="1" applyAlignment="1" applyProtection="1">
      <alignment horizontal="center" vertical="center"/>
    </xf>
    <xf numFmtId="0" fontId="18" fillId="0" borderId="25" xfId="0" applyNumberFormat="1" applyFont="1" applyFill="1" applyBorder="1" applyAlignment="1" applyProtection="1">
      <alignment horizontal="center" vertical="center"/>
    </xf>
    <xf numFmtId="0" fontId="25" fillId="0" borderId="0" xfId="0" applyNumberFormat="1" applyFont="1" applyFill="1" applyBorder="1" applyAlignment="1" applyProtection="1">
      <alignment horizontal="center" vertical="center"/>
    </xf>
    <xf numFmtId="0" fontId="25" fillId="0" borderId="0" xfId="0" applyNumberFormat="1" applyFont="1" applyFill="1" applyAlignment="1" applyProtection="1">
      <alignment horizontal="center" vertical="center"/>
    </xf>
    <xf numFmtId="0" fontId="23" fillId="6" borderId="40" xfId="0" applyNumberFormat="1" applyFont="1" applyFill="1" applyBorder="1" applyAlignment="1" applyProtection="1">
      <alignment horizontal="center" vertical="center"/>
    </xf>
    <xf numFmtId="0" fontId="23" fillId="6" borderId="25" xfId="0" applyNumberFormat="1" applyFont="1" applyFill="1" applyBorder="1" applyAlignment="1" applyProtection="1">
      <alignment horizontal="center" vertical="center"/>
    </xf>
    <xf numFmtId="0" fontId="23" fillId="7" borderId="40" xfId="0" applyNumberFormat="1" applyFont="1" applyFill="1" applyBorder="1" applyAlignment="1" applyProtection="1">
      <alignment horizontal="center" vertical="center"/>
    </xf>
    <xf numFmtId="0" fontId="23" fillId="7" borderId="25" xfId="0" applyNumberFormat="1" applyFont="1" applyFill="1" applyBorder="1" applyAlignment="1" applyProtection="1">
      <alignment horizontal="center" vertical="center"/>
    </xf>
    <xf numFmtId="0" fontId="26" fillId="5" borderId="2" xfId="0" applyFont="1" applyFill="1" applyBorder="1" applyAlignment="1" applyProtection="1">
      <alignment horizontal="center" vertical="center"/>
      <protection locked="0"/>
    </xf>
    <xf numFmtId="0" fontId="2" fillId="0" borderId="1" xfId="1" applyFont="1" applyFill="1" applyBorder="1" applyAlignment="1" applyProtection="1">
      <alignment horizontal="center" vertical="center"/>
    </xf>
    <xf numFmtId="0" fontId="20" fillId="0" borderId="41" xfId="1" applyFont="1" applyBorder="1" applyAlignment="1">
      <alignment horizontal="center"/>
    </xf>
    <xf numFmtId="0" fontId="20" fillId="0" borderId="0" xfId="1" applyFont="1" applyBorder="1" applyAlignment="1">
      <alignment horizontal="center"/>
    </xf>
    <xf numFmtId="168" fontId="22" fillId="0" borderId="0" xfId="1" applyNumberFormat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horizontal="center" vertical="center"/>
    </xf>
    <xf numFmtId="168" fontId="17" fillId="0" borderId="0" xfId="1" applyNumberFormat="1" applyFont="1" applyFill="1" applyBorder="1" applyAlignment="1">
      <alignment horizontal="center" vertical="center"/>
    </xf>
    <xf numFmtId="0" fontId="3" fillId="4" borderId="1" xfId="1" applyFont="1" applyFill="1" applyBorder="1" applyAlignment="1">
      <alignment horizontal="center" vertical="center"/>
    </xf>
    <xf numFmtId="0" fontId="14" fillId="0" borderId="0" xfId="1" applyFont="1" applyFill="1" applyBorder="1" applyAlignment="1" applyProtection="1">
      <alignment horizontal="center" vertical="center"/>
    </xf>
    <xf numFmtId="0" fontId="27" fillId="3" borderId="1" xfId="1" applyFont="1" applyFill="1" applyBorder="1" applyAlignment="1" applyProtection="1">
      <alignment horizontal="center" vertical="center"/>
    </xf>
  </cellXfs>
  <cellStyles count="4">
    <cellStyle name="Normal" xfId="0" builtinId="0"/>
    <cellStyle name="Normal 2" xfId="1"/>
    <cellStyle name="Normal_Poussins et Poussines" xfId="2"/>
    <cellStyle name="Normal_TABLE COTATIONS DRANCY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</xdr:row>
      <xdr:rowOff>76200</xdr:rowOff>
    </xdr:from>
    <xdr:to>
      <xdr:col>0</xdr:col>
      <xdr:colOff>1514475</xdr:colOff>
      <xdr:row>4</xdr:row>
      <xdr:rowOff>0</xdr:rowOff>
    </xdr:to>
    <xdr:pic>
      <xdr:nvPicPr>
        <xdr:cNvPr id="62034" name="Images 1">
          <a:extLst>
            <a:ext uri="{FF2B5EF4-FFF2-40B4-BE49-F238E27FC236}">
              <a16:creationId xmlns:a16="http://schemas.microsoft.com/office/drawing/2014/main" xmlns="" id="{324C0555-F5A0-445A-965D-6CF494430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5725" y="342900"/>
          <a:ext cx="14287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ACHIDI\AppData\Local\Microsoft\Windows\INetCache\Content.Outlook\H9YI2DOD\2015%20R&#233;sultats%20Guimier%20Adultes%201er%20et%202&#232;me%20Tou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sgt.org/sites/default/files/2016%20Resultats%20Guimier%20Enfants%201er%20Tour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ry T1"/>
      <sheetName val="Jury T2"/>
      <sheetName val="Total Points T1 T2"/>
      <sheetName val="POINTS T1"/>
      <sheetName val="POINTS T2"/>
      <sheetName val="RELAIS T1"/>
      <sheetName val="RELAIS T2"/>
      <sheetName val="MiF T1"/>
      <sheetName val="MiF T2"/>
      <sheetName val="MiM T1"/>
      <sheetName val="MiM T2"/>
      <sheetName val="CAF T1"/>
      <sheetName val="CAF T2"/>
      <sheetName val="CAM T1"/>
      <sheetName val="CAM T2"/>
      <sheetName val="Femmes T1"/>
      <sheetName val="Femmes T2"/>
      <sheetName val="Hommes T1"/>
      <sheetName val="Table Mo"/>
      <sheetName val="Table Po"/>
      <sheetName val="Table BeF"/>
      <sheetName val="Table BeM"/>
      <sheetName val="Hommes T2"/>
      <sheetName val="Table MiF"/>
      <sheetName val="Table MiM"/>
      <sheetName val="Table Femmes"/>
      <sheetName val="Table Hommes"/>
    </sheetNames>
    <sheetDataSet>
      <sheetData sheetId="0" refreshError="1"/>
      <sheetData sheetId="1" refreshError="1"/>
      <sheetData sheetId="2"/>
      <sheetData sheetId="3"/>
      <sheetData sheetId="4"/>
      <sheetData sheetId="5">
        <row r="3">
          <cell r="I3" t="str">
            <v>ABDO</v>
          </cell>
          <cell r="J3" t="e">
            <v>#REF!</v>
          </cell>
          <cell r="K3" t="str">
            <v>ACB</v>
          </cell>
          <cell r="L3" t="e">
            <v>#REF!</v>
          </cell>
          <cell r="M3" t="str">
            <v>ASGB</v>
          </cell>
          <cell r="N3" t="str">
            <v>BMSA</v>
          </cell>
          <cell r="O3" t="str">
            <v>CMA</v>
          </cell>
          <cell r="P3" t="str">
            <v>COMA</v>
          </cell>
          <cell r="Q3" t="str">
            <v>ESV</v>
          </cell>
          <cell r="R3" t="str">
            <v>ESCXV</v>
          </cell>
          <cell r="S3" t="str">
            <v>ESS</v>
          </cell>
          <cell r="T3" t="e">
            <v>#REF!</v>
          </cell>
          <cell r="U3" t="str">
            <v>NLSA</v>
          </cell>
          <cell r="V3" t="str">
            <v>SDUS</v>
          </cell>
          <cell r="W3" t="str">
            <v>TAC</v>
          </cell>
          <cell r="X3" t="str">
            <v>MASC</v>
          </cell>
          <cell r="Y3" t="str">
            <v>USMA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>
        <row r="1">
          <cell r="C1" t="str">
            <v>60 m</v>
          </cell>
          <cell r="D1" t="str">
            <v>PTS</v>
          </cell>
          <cell r="E1" t="str">
            <v>80 m</v>
          </cell>
          <cell r="F1" t="str">
            <v>PTS</v>
          </cell>
          <cell r="G1" t="str">
            <v>50 m H.</v>
          </cell>
          <cell r="H1" t="str">
            <v>PTS</v>
          </cell>
          <cell r="I1" t="str">
            <v>60 m H.</v>
          </cell>
          <cell r="J1" t="str">
            <v>PTS</v>
          </cell>
          <cell r="M1" t="str">
            <v>150 m</v>
          </cell>
          <cell r="N1" t="str">
            <v>PTS</v>
          </cell>
          <cell r="O1" t="str">
            <v>250 m</v>
          </cell>
          <cell r="P1" t="str">
            <v>PTS</v>
          </cell>
          <cell r="S1" t="str">
            <v>1000 m</v>
          </cell>
          <cell r="T1" t="str">
            <v>PTS</v>
          </cell>
          <cell r="Y1" t="str">
            <v>1 km marche</v>
          </cell>
          <cell r="Z1" t="str">
            <v>PTS</v>
          </cell>
          <cell r="AC1" t="str">
            <v>3 km marche</v>
          </cell>
          <cell r="AD1" t="str">
            <v>PTS</v>
          </cell>
          <cell r="AE1" t="str">
            <v>LONGUEUR</v>
          </cell>
          <cell r="AF1" t="str">
            <v>PTS</v>
          </cell>
          <cell r="AI1" t="str">
            <v>HAUTEUR</v>
          </cell>
          <cell r="AJ1" t="str">
            <v>PTS</v>
          </cell>
          <cell r="AK1" t="str">
            <v>PERCHE</v>
          </cell>
          <cell r="AL1" t="str">
            <v>PTS</v>
          </cell>
          <cell r="AM1" t="str">
            <v>POIDS</v>
          </cell>
          <cell r="AN1" t="str">
            <v>PTS</v>
          </cell>
          <cell r="AO1" t="str">
            <v>DISQUE</v>
          </cell>
          <cell r="AP1" t="str">
            <v>PTS</v>
          </cell>
          <cell r="AQ1" t="str">
            <v>JAVELOT</v>
          </cell>
          <cell r="AR1" t="str">
            <v>PTS</v>
          </cell>
          <cell r="AS1" t="str">
            <v>MARTEAU</v>
          </cell>
          <cell r="AT1" t="str">
            <v>PTS</v>
          </cell>
        </row>
        <row r="2">
          <cell r="C2" t="str">
            <v>NP</v>
          </cell>
          <cell r="D2">
            <v>0</v>
          </cell>
          <cell r="E2" t="str">
            <v>NP</v>
          </cell>
          <cell r="F2">
            <v>0</v>
          </cell>
          <cell r="G2" t="str">
            <v>NP</v>
          </cell>
          <cell r="H2">
            <v>0</v>
          </cell>
          <cell r="I2" t="str">
            <v>NP</v>
          </cell>
          <cell r="J2">
            <v>0</v>
          </cell>
          <cell r="M2" t="str">
            <v>NP</v>
          </cell>
          <cell r="N2">
            <v>0</v>
          </cell>
          <cell r="O2" t="str">
            <v>NP</v>
          </cell>
          <cell r="P2">
            <v>0</v>
          </cell>
          <cell r="S2" t="str">
            <v>NP</v>
          </cell>
          <cell r="T2">
            <v>0</v>
          </cell>
          <cell r="Y2" t="str">
            <v>NP</v>
          </cell>
          <cell r="Z2">
            <v>0</v>
          </cell>
          <cell r="AC2" t="str">
            <v>NP</v>
          </cell>
          <cell r="AD2">
            <v>0</v>
          </cell>
          <cell r="AE2" t="str">
            <v>NP</v>
          </cell>
          <cell r="AF2">
            <v>0</v>
          </cell>
          <cell r="AI2" t="str">
            <v>NP</v>
          </cell>
          <cell r="AJ2">
            <v>0</v>
          </cell>
          <cell r="AK2" t="str">
            <v>NP</v>
          </cell>
          <cell r="AL2">
            <v>0</v>
          </cell>
          <cell r="AM2" t="str">
            <v>NP</v>
          </cell>
          <cell r="AN2">
            <v>0</v>
          </cell>
          <cell r="AO2" t="str">
            <v>NP</v>
          </cell>
          <cell r="AP2">
            <v>0</v>
          </cell>
          <cell r="AQ2" t="str">
            <v>NP</v>
          </cell>
          <cell r="AR2">
            <v>0</v>
          </cell>
          <cell r="AS2" t="str">
            <v>NP</v>
          </cell>
          <cell r="AT2">
            <v>0</v>
          </cell>
        </row>
        <row r="3">
          <cell r="C3" t="str">
            <v>NC</v>
          </cell>
          <cell r="D3">
            <v>0</v>
          </cell>
          <cell r="E3" t="str">
            <v>NC</v>
          </cell>
          <cell r="F3">
            <v>0</v>
          </cell>
          <cell r="G3" t="str">
            <v>NC</v>
          </cell>
          <cell r="H3">
            <v>0</v>
          </cell>
          <cell r="I3" t="str">
            <v>NC</v>
          </cell>
          <cell r="J3">
            <v>0</v>
          </cell>
          <cell r="M3" t="str">
            <v>NC</v>
          </cell>
          <cell r="N3">
            <v>0</v>
          </cell>
          <cell r="O3" t="str">
            <v>NC</v>
          </cell>
          <cell r="P3">
            <v>0</v>
          </cell>
          <cell r="S3" t="str">
            <v>NC</v>
          </cell>
          <cell r="T3">
            <v>0</v>
          </cell>
          <cell r="Y3" t="str">
            <v>NC</v>
          </cell>
          <cell r="Z3">
            <v>0</v>
          </cell>
          <cell r="AC3" t="str">
            <v>NC</v>
          </cell>
          <cell r="AD3">
            <v>0</v>
          </cell>
          <cell r="AE3" t="str">
            <v>NC</v>
          </cell>
          <cell r="AF3">
            <v>0</v>
          </cell>
          <cell r="AI3" t="str">
            <v>NC</v>
          </cell>
          <cell r="AJ3">
            <v>0</v>
          </cell>
          <cell r="AK3" t="str">
            <v>NC</v>
          </cell>
          <cell r="AL3">
            <v>0</v>
          </cell>
          <cell r="AM3" t="str">
            <v>NC</v>
          </cell>
          <cell r="AN3">
            <v>0</v>
          </cell>
          <cell r="AO3" t="str">
            <v>NC</v>
          </cell>
          <cell r="AP3">
            <v>0</v>
          </cell>
          <cell r="AQ3" t="str">
            <v>NC</v>
          </cell>
          <cell r="AR3">
            <v>0</v>
          </cell>
          <cell r="AS3" t="str">
            <v>NC</v>
          </cell>
          <cell r="AT3">
            <v>0</v>
          </cell>
        </row>
        <row r="4">
          <cell r="C4" t="str">
            <v>AB</v>
          </cell>
          <cell r="D4">
            <v>0</v>
          </cell>
          <cell r="E4" t="str">
            <v>AB</v>
          </cell>
          <cell r="F4">
            <v>0</v>
          </cell>
          <cell r="G4" t="str">
            <v>AB</v>
          </cell>
          <cell r="H4">
            <v>0</v>
          </cell>
          <cell r="I4" t="str">
            <v>AB</v>
          </cell>
          <cell r="J4">
            <v>0</v>
          </cell>
          <cell r="M4" t="str">
            <v>AB</v>
          </cell>
          <cell r="N4">
            <v>0</v>
          </cell>
          <cell r="O4" t="str">
            <v>AB</v>
          </cell>
          <cell r="P4">
            <v>0</v>
          </cell>
          <cell r="S4" t="str">
            <v>AB</v>
          </cell>
          <cell r="T4">
            <v>0</v>
          </cell>
          <cell r="Y4" t="str">
            <v>AB</v>
          </cell>
          <cell r="Z4">
            <v>0</v>
          </cell>
          <cell r="AC4" t="str">
            <v>AB</v>
          </cell>
          <cell r="AD4">
            <v>0</v>
          </cell>
          <cell r="AE4" t="str">
            <v>AB</v>
          </cell>
          <cell r="AF4">
            <v>0</v>
          </cell>
          <cell r="AI4" t="str">
            <v>AB</v>
          </cell>
          <cell r="AJ4">
            <v>0</v>
          </cell>
          <cell r="AK4" t="str">
            <v>AB</v>
          </cell>
          <cell r="AL4">
            <v>0</v>
          </cell>
          <cell r="AM4" t="str">
            <v>AB</v>
          </cell>
          <cell r="AN4">
            <v>0</v>
          </cell>
          <cell r="AO4" t="str">
            <v>AB</v>
          </cell>
          <cell r="AP4">
            <v>0</v>
          </cell>
          <cell r="AQ4" t="str">
            <v>AB</v>
          </cell>
          <cell r="AR4">
            <v>0</v>
          </cell>
          <cell r="AS4" t="str">
            <v>AB</v>
          </cell>
          <cell r="AT4">
            <v>0</v>
          </cell>
        </row>
        <row r="5">
          <cell r="C5">
            <v>0</v>
          </cell>
          <cell r="D5">
            <v>25</v>
          </cell>
          <cell r="E5">
            <v>0</v>
          </cell>
          <cell r="F5">
            <v>25</v>
          </cell>
          <cell r="G5">
            <v>0</v>
          </cell>
          <cell r="H5">
            <v>25</v>
          </cell>
          <cell r="I5">
            <v>0</v>
          </cell>
          <cell r="J5">
            <v>25</v>
          </cell>
          <cell r="M5">
            <v>0</v>
          </cell>
          <cell r="N5">
            <v>25</v>
          </cell>
          <cell r="O5">
            <v>0</v>
          </cell>
          <cell r="P5">
            <v>25</v>
          </cell>
          <cell r="S5">
            <v>0</v>
          </cell>
          <cell r="T5">
            <v>25</v>
          </cell>
          <cell r="Y5">
            <v>0</v>
          </cell>
          <cell r="Z5">
            <v>25</v>
          </cell>
          <cell r="AC5">
            <v>0</v>
          </cell>
          <cell r="AD5">
            <v>25</v>
          </cell>
          <cell r="AE5">
            <v>0</v>
          </cell>
          <cell r="AF5">
            <v>1</v>
          </cell>
          <cell r="AI5">
            <v>0</v>
          </cell>
          <cell r="AJ5">
            <v>1</v>
          </cell>
          <cell r="AK5">
            <v>0</v>
          </cell>
          <cell r="AL5">
            <v>1</v>
          </cell>
          <cell r="AM5">
            <v>0</v>
          </cell>
          <cell r="AN5">
            <v>1</v>
          </cell>
          <cell r="AO5">
            <v>0</v>
          </cell>
          <cell r="AP5">
            <v>1</v>
          </cell>
          <cell r="AQ5">
            <v>0</v>
          </cell>
          <cell r="AR5">
            <v>1</v>
          </cell>
          <cell r="AS5">
            <v>0</v>
          </cell>
          <cell r="AT5">
            <v>1</v>
          </cell>
        </row>
        <row r="6">
          <cell r="C6">
            <v>76</v>
          </cell>
          <cell r="D6">
            <v>25</v>
          </cell>
          <cell r="E6">
            <v>98</v>
          </cell>
          <cell r="F6">
            <v>25</v>
          </cell>
          <cell r="G6">
            <v>81</v>
          </cell>
          <cell r="H6">
            <v>25</v>
          </cell>
          <cell r="I6">
            <v>93</v>
          </cell>
          <cell r="J6">
            <v>25</v>
          </cell>
          <cell r="M6">
            <v>186</v>
          </cell>
          <cell r="N6">
            <v>25</v>
          </cell>
          <cell r="O6">
            <v>320</v>
          </cell>
          <cell r="P6">
            <v>25</v>
          </cell>
          <cell r="S6">
            <v>3050</v>
          </cell>
          <cell r="T6">
            <v>25</v>
          </cell>
          <cell r="Y6">
            <v>5250</v>
          </cell>
          <cell r="Z6">
            <v>25</v>
          </cell>
          <cell r="AC6">
            <v>15300</v>
          </cell>
          <cell r="AD6">
            <v>25</v>
          </cell>
          <cell r="AE6">
            <v>260</v>
          </cell>
          <cell r="AF6">
            <v>2</v>
          </cell>
          <cell r="AI6">
            <v>90</v>
          </cell>
          <cell r="AJ6">
            <v>2</v>
          </cell>
          <cell r="AK6">
            <v>100</v>
          </cell>
          <cell r="AL6">
            <v>2</v>
          </cell>
          <cell r="AM6">
            <v>400</v>
          </cell>
          <cell r="AN6">
            <v>2</v>
          </cell>
          <cell r="AO6">
            <v>700</v>
          </cell>
          <cell r="AP6">
            <v>2</v>
          </cell>
          <cell r="AQ6">
            <v>700</v>
          </cell>
          <cell r="AR6">
            <v>2</v>
          </cell>
          <cell r="AS6">
            <v>600</v>
          </cell>
          <cell r="AT6">
            <v>2</v>
          </cell>
        </row>
        <row r="7">
          <cell r="C7">
            <v>77</v>
          </cell>
          <cell r="D7">
            <v>24</v>
          </cell>
          <cell r="E7">
            <v>99</v>
          </cell>
          <cell r="F7">
            <v>24</v>
          </cell>
          <cell r="G7">
            <v>82</v>
          </cell>
          <cell r="H7">
            <v>24</v>
          </cell>
          <cell r="I7">
            <v>94</v>
          </cell>
          <cell r="J7">
            <v>24</v>
          </cell>
          <cell r="M7">
            <v>187</v>
          </cell>
          <cell r="N7">
            <v>24</v>
          </cell>
          <cell r="O7">
            <v>323</v>
          </cell>
          <cell r="P7">
            <v>24</v>
          </cell>
          <cell r="S7">
            <v>3051</v>
          </cell>
          <cell r="T7">
            <v>24</v>
          </cell>
          <cell r="Y7">
            <v>5251</v>
          </cell>
          <cell r="Z7">
            <v>24</v>
          </cell>
          <cell r="AC7">
            <v>15301</v>
          </cell>
          <cell r="AD7">
            <v>24</v>
          </cell>
        </row>
        <row r="8">
          <cell r="C8">
            <v>78</v>
          </cell>
          <cell r="D8">
            <v>24</v>
          </cell>
          <cell r="E8">
            <v>100</v>
          </cell>
          <cell r="F8">
            <v>24</v>
          </cell>
          <cell r="G8">
            <v>84</v>
          </cell>
          <cell r="H8">
            <v>24</v>
          </cell>
          <cell r="I8">
            <v>96</v>
          </cell>
          <cell r="J8">
            <v>24</v>
          </cell>
          <cell r="M8">
            <v>190</v>
          </cell>
          <cell r="N8">
            <v>24</v>
          </cell>
          <cell r="O8">
            <v>326</v>
          </cell>
          <cell r="P8">
            <v>24</v>
          </cell>
          <cell r="S8">
            <v>3090</v>
          </cell>
          <cell r="T8">
            <v>24</v>
          </cell>
          <cell r="Y8">
            <v>5350</v>
          </cell>
          <cell r="Z8">
            <v>24</v>
          </cell>
          <cell r="AC8">
            <v>16000</v>
          </cell>
          <cell r="AD8">
            <v>24</v>
          </cell>
          <cell r="AE8">
            <v>270</v>
          </cell>
          <cell r="AF8">
            <v>3</v>
          </cell>
          <cell r="AJ8">
            <v>3</v>
          </cell>
          <cell r="AL8">
            <v>3</v>
          </cell>
          <cell r="AM8">
            <v>420</v>
          </cell>
          <cell r="AN8">
            <v>3</v>
          </cell>
          <cell r="AO8">
            <v>800</v>
          </cell>
          <cell r="AP8">
            <v>3</v>
          </cell>
          <cell r="AQ8">
            <v>800</v>
          </cell>
          <cell r="AR8">
            <v>3</v>
          </cell>
          <cell r="AS8">
            <v>700</v>
          </cell>
          <cell r="AT8">
            <v>3</v>
          </cell>
        </row>
        <row r="9">
          <cell r="C9">
            <v>79</v>
          </cell>
          <cell r="D9">
            <v>23</v>
          </cell>
          <cell r="E9">
            <v>101</v>
          </cell>
          <cell r="F9">
            <v>23</v>
          </cell>
          <cell r="G9">
            <v>85</v>
          </cell>
          <cell r="H9">
            <v>23</v>
          </cell>
          <cell r="I9">
            <v>97</v>
          </cell>
          <cell r="J9">
            <v>23</v>
          </cell>
          <cell r="M9">
            <v>191</v>
          </cell>
          <cell r="N9">
            <v>23</v>
          </cell>
          <cell r="O9">
            <v>329</v>
          </cell>
          <cell r="P9">
            <v>23</v>
          </cell>
          <cell r="S9">
            <v>3091</v>
          </cell>
          <cell r="T9">
            <v>23</v>
          </cell>
          <cell r="Y9">
            <v>5351</v>
          </cell>
          <cell r="Z9">
            <v>23</v>
          </cell>
          <cell r="AC9">
            <v>16001</v>
          </cell>
          <cell r="AD9">
            <v>23</v>
          </cell>
        </row>
        <row r="10">
          <cell r="C10">
            <v>80</v>
          </cell>
          <cell r="D10">
            <v>23</v>
          </cell>
          <cell r="E10">
            <v>102</v>
          </cell>
          <cell r="F10">
            <v>23</v>
          </cell>
          <cell r="G10">
            <v>87</v>
          </cell>
          <cell r="H10">
            <v>23</v>
          </cell>
          <cell r="I10">
            <v>99</v>
          </cell>
          <cell r="J10">
            <v>23</v>
          </cell>
          <cell r="M10">
            <v>194</v>
          </cell>
          <cell r="N10">
            <v>23</v>
          </cell>
          <cell r="O10">
            <v>332</v>
          </cell>
          <cell r="P10">
            <v>23</v>
          </cell>
          <cell r="S10">
            <v>3130</v>
          </cell>
          <cell r="T10">
            <v>23</v>
          </cell>
          <cell r="Y10">
            <v>5450</v>
          </cell>
          <cell r="Z10">
            <v>23</v>
          </cell>
          <cell r="AC10">
            <v>16300</v>
          </cell>
          <cell r="AD10">
            <v>23</v>
          </cell>
          <cell r="AE10">
            <v>280</v>
          </cell>
          <cell r="AF10">
            <v>4</v>
          </cell>
          <cell r="AJ10">
            <v>4</v>
          </cell>
          <cell r="AL10">
            <v>4</v>
          </cell>
          <cell r="AM10">
            <v>440</v>
          </cell>
          <cell r="AN10">
            <v>4</v>
          </cell>
          <cell r="AO10">
            <v>900</v>
          </cell>
          <cell r="AP10">
            <v>4</v>
          </cell>
          <cell r="AQ10">
            <v>900</v>
          </cell>
          <cell r="AR10">
            <v>4</v>
          </cell>
          <cell r="AS10">
            <v>800</v>
          </cell>
          <cell r="AT10">
            <v>4</v>
          </cell>
        </row>
        <row r="11">
          <cell r="C11">
            <v>81</v>
          </cell>
          <cell r="D11">
            <v>22</v>
          </cell>
          <cell r="E11">
            <v>103</v>
          </cell>
          <cell r="F11">
            <v>22</v>
          </cell>
          <cell r="G11">
            <v>88</v>
          </cell>
          <cell r="H11">
            <v>22</v>
          </cell>
          <cell r="I11">
            <v>100</v>
          </cell>
          <cell r="J11">
            <v>22</v>
          </cell>
          <cell r="M11">
            <v>195</v>
          </cell>
          <cell r="N11">
            <v>22</v>
          </cell>
          <cell r="O11">
            <v>335</v>
          </cell>
          <cell r="P11">
            <v>22</v>
          </cell>
          <cell r="S11">
            <v>3131</v>
          </cell>
          <cell r="T11">
            <v>22</v>
          </cell>
          <cell r="Y11">
            <v>5451</v>
          </cell>
          <cell r="Z11">
            <v>22</v>
          </cell>
          <cell r="AC11">
            <v>16301</v>
          </cell>
          <cell r="AD11">
            <v>22</v>
          </cell>
        </row>
        <row r="12">
          <cell r="D12">
            <v>22</v>
          </cell>
          <cell r="E12">
            <v>104</v>
          </cell>
          <cell r="F12">
            <v>22</v>
          </cell>
          <cell r="G12">
            <v>90</v>
          </cell>
          <cell r="H12">
            <v>22</v>
          </cell>
          <cell r="I12">
            <v>102</v>
          </cell>
          <cell r="J12">
            <v>22</v>
          </cell>
          <cell r="M12">
            <v>198</v>
          </cell>
          <cell r="N12">
            <v>22</v>
          </cell>
          <cell r="O12">
            <v>338</v>
          </cell>
          <cell r="P12">
            <v>22</v>
          </cell>
          <cell r="S12">
            <v>3170</v>
          </cell>
          <cell r="T12">
            <v>22</v>
          </cell>
          <cell r="Y12">
            <v>5550</v>
          </cell>
          <cell r="Z12">
            <v>22</v>
          </cell>
          <cell r="AC12">
            <v>17000</v>
          </cell>
          <cell r="AD12">
            <v>22</v>
          </cell>
          <cell r="AE12">
            <v>290</v>
          </cell>
          <cell r="AF12">
            <v>5</v>
          </cell>
          <cell r="AI12">
            <v>100</v>
          </cell>
          <cell r="AJ12">
            <v>5</v>
          </cell>
          <cell r="AK12">
            <v>120</v>
          </cell>
          <cell r="AL12">
            <v>5</v>
          </cell>
          <cell r="AM12">
            <v>460</v>
          </cell>
          <cell r="AN12">
            <v>5</v>
          </cell>
          <cell r="AO12">
            <v>1000</v>
          </cell>
          <cell r="AP12">
            <v>5</v>
          </cell>
          <cell r="AQ12">
            <v>1000</v>
          </cell>
          <cell r="AR12">
            <v>5</v>
          </cell>
          <cell r="AS12">
            <v>900</v>
          </cell>
          <cell r="AT12">
            <v>5</v>
          </cell>
        </row>
        <row r="13">
          <cell r="C13">
            <v>82</v>
          </cell>
          <cell r="D13">
            <v>21</v>
          </cell>
          <cell r="E13">
            <v>105</v>
          </cell>
          <cell r="F13">
            <v>21</v>
          </cell>
          <cell r="G13">
            <v>91</v>
          </cell>
          <cell r="H13">
            <v>21</v>
          </cell>
          <cell r="I13">
            <v>103</v>
          </cell>
          <cell r="J13">
            <v>21</v>
          </cell>
          <cell r="M13">
            <v>199</v>
          </cell>
          <cell r="N13">
            <v>21</v>
          </cell>
          <cell r="O13">
            <v>341</v>
          </cell>
          <cell r="P13">
            <v>21</v>
          </cell>
          <cell r="S13">
            <v>3171</v>
          </cell>
          <cell r="T13">
            <v>21</v>
          </cell>
          <cell r="Y13">
            <v>5551</v>
          </cell>
          <cell r="Z13">
            <v>21</v>
          </cell>
          <cell r="AC13">
            <v>17001</v>
          </cell>
          <cell r="AD13">
            <v>21</v>
          </cell>
        </row>
        <row r="14">
          <cell r="D14">
            <v>21</v>
          </cell>
          <cell r="E14">
            <v>106</v>
          </cell>
          <cell r="F14">
            <v>21</v>
          </cell>
          <cell r="G14">
            <v>94</v>
          </cell>
          <cell r="H14">
            <v>21</v>
          </cell>
          <cell r="I14">
            <v>105</v>
          </cell>
          <cell r="J14">
            <v>21</v>
          </cell>
          <cell r="M14">
            <v>201</v>
          </cell>
          <cell r="N14">
            <v>21</v>
          </cell>
          <cell r="O14">
            <v>344</v>
          </cell>
          <cell r="P14">
            <v>21</v>
          </cell>
          <cell r="S14">
            <v>3210</v>
          </cell>
          <cell r="T14">
            <v>21</v>
          </cell>
          <cell r="Y14">
            <v>6050</v>
          </cell>
          <cell r="Z14">
            <v>21</v>
          </cell>
          <cell r="AC14">
            <v>17300</v>
          </cell>
          <cell r="AD14">
            <v>21</v>
          </cell>
          <cell r="AE14">
            <v>300</v>
          </cell>
          <cell r="AF14">
            <v>6</v>
          </cell>
          <cell r="AJ14">
            <v>6</v>
          </cell>
          <cell r="AL14">
            <v>6</v>
          </cell>
          <cell r="AM14">
            <v>480</v>
          </cell>
          <cell r="AN14">
            <v>6</v>
          </cell>
          <cell r="AO14">
            <v>1100</v>
          </cell>
          <cell r="AP14">
            <v>6</v>
          </cell>
          <cell r="AQ14">
            <v>1100</v>
          </cell>
          <cell r="AR14">
            <v>6</v>
          </cell>
          <cell r="AS14">
            <v>1000</v>
          </cell>
          <cell r="AT14">
            <v>6</v>
          </cell>
        </row>
        <row r="15">
          <cell r="C15">
            <v>83</v>
          </cell>
          <cell r="D15">
            <v>20</v>
          </cell>
          <cell r="E15">
            <v>107</v>
          </cell>
          <cell r="F15">
            <v>20</v>
          </cell>
          <cell r="G15">
            <v>95</v>
          </cell>
          <cell r="H15">
            <v>20</v>
          </cell>
          <cell r="I15">
            <v>106</v>
          </cell>
          <cell r="J15">
            <v>20</v>
          </cell>
          <cell r="M15">
            <v>202</v>
          </cell>
          <cell r="N15">
            <v>20</v>
          </cell>
          <cell r="O15">
            <v>347</v>
          </cell>
          <cell r="P15">
            <v>20</v>
          </cell>
          <cell r="S15">
            <v>3211</v>
          </cell>
          <cell r="T15">
            <v>20</v>
          </cell>
          <cell r="Y15">
            <v>6051</v>
          </cell>
          <cell r="Z15">
            <v>20</v>
          </cell>
          <cell r="AC15">
            <v>17301</v>
          </cell>
          <cell r="AD15">
            <v>20</v>
          </cell>
        </row>
        <row r="16">
          <cell r="D16">
            <v>20</v>
          </cell>
          <cell r="E16">
            <v>108</v>
          </cell>
          <cell r="F16">
            <v>20</v>
          </cell>
          <cell r="G16">
            <v>98</v>
          </cell>
          <cell r="H16">
            <v>20</v>
          </cell>
          <cell r="I16">
            <v>108</v>
          </cell>
          <cell r="J16">
            <v>20</v>
          </cell>
          <cell r="M16">
            <v>204</v>
          </cell>
          <cell r="N16">
            <v>20</v>
          </cell>
          <cell r="O16">
            <v>350</v>
          </cell>
          <cell r="P16">
            <v>20</v>
          </cell>
          <cell r="S16">
            <v>3240</v>
          </cell>
          <cell r="T16">
            <v>20</v>
          </cell>
          <cell r="Y16">
            <v>6150</v>
          </cell>
          <cell r="Z16">
            <v>20</v>
          </cell>
          <cell r="AC16">
            <v>18000</v>
          </cell>
          <cell r="AD16">
            <v>20</v>
          </cell>
          <cell r="AE16">
            <v>310</v>
          </cell>
          <cell r="AF16">
            <v>7</v>
          </cell>
          <cell r="AI16">
            <v>110</v>
          </cell>
          <cell r="AJ16">
            <v>7</v>
          </cell>
          <cell r="AK16">
            <v>140</v>
          </cell>
          <cell r="AL16">
            <v>7</v>
          </cell>
          <cell r="AM16">
            <v>500</v>
          </cell>
          <cell r="AN16">
            <v>7</v>
          </cell>
          <cell r="AO16">
            <v>1200</v>
          </cell>
          <cell r="AP16">
            <v>7</v>
          </cell>
          <cell r="AQ16">
            <v>1200</v>
          </cell>
          <cell r="AR16">
            <v>7</v>
          </cell>
          <cell r="AS16">
            <v>1100</v>
          </cell>
          <cell r="AT16">
            <v>7</v>
          </cell>
        </row>
        <row r="17">
          <cell r="C17">
            <v>84</v>
          </cell>
          <cell r="D17">
            <v>19</v>
          </cell>
          <cell r="E17">
            <v>109</v>
          </cell>
          <cell r="F17">
            <v>19</v>
          </cell>
          <cell r="G17">
            <v>99</v>
          </cell>
          <cell r="H17">
            <v>19</v>
          </cell>
          <cell r="I17">
            <v>109</v>
          </cell>
          <cell r="J17">
            <v>19</v>
          </cell>
          <cell r="M17">
            <v>205</v>
          </cell>
          <cell r="N17">
            <v>19</v>
          </cell>
          <cell r="O17">
            <v>353</v>
          </cell>
          <cell r="P17">
            <v>19</v>
          </cell>
          <cell r="S17">
            <v>3241</v>
          </cell>
          <cell r="T17">
            <v>19</v>
          </cell>
          <cell r="Y17">
            <v>6151</v>
          </cell>
          <cell r="Z17">
            <v>19</v>
          </cell>
          <cell r="AC17">
            <v>18001</v>
          </cell>
          <cell r="AD17">
            <v>19</v>
          </cell>
        </row>
        <row r="18">
          <cell r="D18">
            <v>19</v>
          </cell>
          <cell r="E18">
            <v>110</v>
          </cell>
          <cell r="F18">
            <v>19</v>
          </cell>
          <cell r="G18">
            <v>102</v>
          </cell>
          <cell r="H18">
            <v>19</v>
          </cell>
          <cell r="I18">
            <v>111</v>
          </cell>
          <cell r="J18">
            <v>19</v>
          </cell>
          <cell r="M18">
            <v>207</v>
          </cell>
          <cell r="N18">
            <v>19</v>
          </cell>
          <cell r="O18">
            <v>356</v>
          </cell>
          <cell r="P18">
            <v>19</v>
          </cell>
          <cell r="S18">
            <v>3270</v>
          </cell>
          <cell r="T18">
            <v>19</v>
          </cell>
          <cell r="Y18">
            <v>6250</v>
          </cell>
          <cell r="Z18">
            <v>19</v>
          </cell>
          <cell r="AC18">
            <v>18300</v>
          </cell>
          <cell r="AD18">
            <v>19</v>
          </cell>
          <cell r="AE18">
            <v>320</v>
          </cell>
          <cell r="AF18">
            <v>8</v>
          </cell>
          <cell r="AJ18">
            <v>8</v>
          </cell>
          <cell r="AL18">
            <v>8</v>
          </cell>
          <cell r="AM18">
            <v>520</v>
          </cell>
          <cell r="AN18">
            <v>8</v>
          </cell>
          <cell r="AO18">
            <v>1300</v>
          </cell>
          <cell r="AP18">
            <v>8</v>
          </cell>
          <cell r="AQ18">
            <v>1300</v>
          </cell>
          <cell r="AR18">
            <v>8</v>
          </cell>
          <cell r="AS18">
            <v>1200</v>
          </cell>
          <cell r="AT18">
            <v>8</v>
          </cell>
        </row>
        <row r="19">
          <cell r="C19">
            <v>85</v>
          </cell>
          <cell r="D19">
            <v>18</v>
          </cell>
          <cell r="E19">
            <v>111</v>
          </cell>
          <cell r="F19">
            <v>18</v>
          </cell>
          <cell r="G19">
            <v>103</v>
          </cell>
          <cell r="H19">
            <v>18</v>
          </cell>
          <cell r="I19">
            <v>112</v>
          </cell>
          <cell r="J19">
            <v>18</v>
          </cell>
          <cell r="M19">
            <v>208</v>
          </cell>
          <cell r="N19">
            <v>18</v>
          </cell>
          <cell r="O19">
            <v>359</v>
          </cell>
          <cell r="P19">
            <v>18</v>
          </cell>
          <cell r="S19">
            <v>3271</v>
          </cell>
          <cell r="T19">
            <v>18</v>
          </cell>
          <cell r="Y19">
            <v>6251</v>
          </cell>
          <cell r="Z19">
            <v>18</v>
          </cell>
          <cell r="AC19">
            <v>18301</v>
          </cell>
          <cell r="AD19">
            <v>18</v>
          </cell>
        </row>
        <row r="20">
          <cell r="C20">
            <v>86</v>
          </cell>
          <cell r="D20">
            <v>18</v>
          </cell>
          <cell r="E20">
            <v>112</v>
          </cell>
          <cell r="F20">
            <v>18</v>
          </cell>
          <cell r="G20">
            <v>106</v>
          </cell>
          <cell r="H20">
            <v>18</v>
          </cell>
          <cell r="I20">
            <v>114</v>
          </cell>
          <cell r="J20">
            <v>18</v>
          </cell>
          <cell r="M20">
            <v>210</v>
          </cell>
          <cell r="N20">
            <v>18</v>
          </cell>
          <cell r="O20">
            <v>362</v>
          </cell>
          <cell r="P20">
            <v>18</v>
          </cell>
          <cell r="S20">
            <v>3300</v>
          </cell>
          <cell r="T20">
            <v>18</v>
          </cell>
          <cell r="Y20">
            <v>6400</v>
          </cell>
          <cell r="Z20">
            <v>18</v>
          </cell>
          <cell r="AC20">
            <v>19000</v>
          </cell>
          <cell r="AD20">
            <v>18</v>
          </cell>
          <cell r="AE20">
            <v>330</v>
          </cell>
          <cell r="AF20">
            <v>9</v>
          </cell>
          <cell r="AI20">
            <v>115</v>
          </cell>
          <cell r="AJ20">
            <v>9</v>
          </cell>
          <cell r="AK20">
            <v>160</v>
          </cell>
          <cell r="AL20">
            <v>9</v>
          </cell>
          <cell r="AM20">
            <v>540</v>
          </cell>
          <cell r="AN20">
            <v>9</v>
          </cell>
          <cell r="AO20">
            <v>1400</v>
          </cell>
          <cell r="AP20">
            <v>9</v>
          </cell>
          <cell r="AQ20">
            <v>1400</v>
          </cell>
          <cell r="AR20">
            <v>9</v>
          </cell>
          <cell r="AS20">
            <v>1300</v>
          </cell>
          <cell r="AT20">
            <v>9</v>
          </cell>
        </row>
        <row r="21">
          <cell r="C21">
            <v>87</v>
          </cell>
          <cell r="D21">
            <v>17</v>
          </cell>
          <cell r="E21">
            <v>113</v>
          </cell>
          <cell r="F21">
            <v>17</v>
          </cell>
          <cell r="G21">
            <v>107</v>
          </cell>
          <cell r="H21">
            <v>17</v>
          </cell>
          <cell r="I21">
            <v>115</v>
          </cell>
          <cell r="J21">
            <v>17</v>
          </cell>
          <cell r="M21">
            <v>211</v>
          </cell>
          <cell r="N21">
            <v>17</v>
          </cell>
          <cell r="O21">
            <v>365</v>
          </cell>
          <cell r="P21">
            <v>17</v>
          </cell>
          <cell r="S21">
            <v>3301</v>
          </cell>
          <cell r="T21">
            <v>17</v>
          </cell>
          <cell r="Y21">
            <v>6401</v>
          </cell>
          <cell r="Z21">
            <v>17</v>
          </cell>
          <cell r="AC21">
            <v>19001</v>
          </cell>
          <cell r="AD21">
            <v>17</v>
          </cell>
        </row>
        <row r="22">
          <cell r="C22">
            <v>88</v>
          </cell>
          <cell r="D22">
            <v>17</v>
          </cell>
          <cell r="E22">
            <v>114</v>
          </cell>
          <cell r="F22">
            <v>17</v>
          </cell>
          <cell r="G22">
            <v>110</v>
          </cell>
          <cell r="H22">
            <v>17</v>
          </cell>
          <cell r="I22">
            <v>118</v>
          </cell>
          <cell r="J22">
            <v>17</v>
          </cell>
          <cell r="M22">
            <v>213</v>
          </cell>
          <cell r="N22">
            <v>17</v>
          </cell>
          <cell r="O22">
            <v>368</v>
          </cell>
          <cell r="P22">
            <v>17</v>
          </cell>
          <cell r="S22">
            <v>3350</v>
          </cell>
          <cell r="T22">
            <v>17</v>
          </cell>
          <cell r="Y22">
            <v>6550</v>
          </cell>
          <cell r="Z22">
            <v>17</v>
          </cell>
          <cell r="AC22">
            <v>19300</v>
          </cell>
          <cell r="AD22">
            <v>17</v>
          </cell>
          <cell r="AE22">
            <v>340</v>
          </cell>
          <cell r="AF22">
            <v>10</v>
          </cell>
          <cell r="AJ22">
            <v>10</v>
          </cell>
          <cell r="AL22">
            <v>10</v>
          </cell>
          <cell r="AM22">
            <v>560</v>
          </cell>
          <cell r="AN22">
            <v>10</v>
          </cell>
          <cell r="AO22">
            <v>1500</v>
          </cell>
          <cell r="AP22">
            <v>10</v>
          </cell>
          <cell r="AQ22">
            <v>1500</v>
          </cell>
          <cell r="AR22">
            <v>10</v>
          </cell>
          <cell r="AS22">
            <v>1400</v>
          </cell>
          <cell r="AT22">
            <v>10</v>
          </cell>
        </row>
        <row r="23">
          <cell r="C23">
            <v>89</v>
          </cell>
          <cell r="D23">
            <v>16</v>
          </cell>
          <cell r="E23">
            <v>115</v>
          </cell>
          <cell r="F23">
            <v>16</v>
          </cell>
          <cell r="G23">
            <v>111</v>
          </cell>
          <cell r="H23">
            <v>16</v>
          </cell>
          <cell r="I23">
            <v>119</v>
          </cell>
          <cell r="J23">
            <v>16</v>
          </cell>
          <cell r="M23">
            <v>214</v>
          </cell>
          <cell r="N23">
            <v>16</v>
          </cell>
          <cell r="O23">
            <v>371</v>
          </cell>
          <cell r="P23">
            <v>16</v>
          </cell>
          <cell r="S23">
            <v>3351</v>
          </cell>
          <cell r="T23">
            <v>16</v>
          </cell>
          <cell r="Y23">
            <v>6551</v>
          </cell>
          <cell r="Z23">
            <v>16</v>
          </cell>
          <cell r="AC23">
            <v>19301</v>
          </cell>
          <cell r="AD23">
            <v>16</v>
          </cell>
        </row>
        <row r="24">
          <cell r="C24">
            <v>91</v>
          </cell>
          <cell r="D24">
            <v>16</v>
          </cell>
          <cell r="E24">
            <v>116</v>
          </cell>
          <cell r="F24">
            <v>16</v>
          </cell>
          <cell r="G24">
            <v>114</v>
          </cell>
          <cell r="H24">
            <v>16</v>
          </cell>
          <cell r="I24">
            <v>122</v>
          </cell>
          <cell r="J24">
            <v>16</v>
          </cell>
          <cell r="M24">
            <v>216</v>
          </cell>
          <cell r="N24">
            <v>16</v>
          </cell>
          <cell r="O24">
            <v>374</v>
          </cell>
          <cell r="P24">
            <v>16</v>
          </cell>
          <cell r="S24">
            <v>3400</v>
          </cell>
          <cell r="T24">
            <v>16</v>
          </cell>
          <cell r="Y24">
            <v>7050</v>
          </cell>
          <cell r="Z24">
            <v>16</v>
          </cell>
          <cell r="AC24">
            <v>20000</v>
          </cell>
          <cell r="AD24">
            <v>16</v>
          </cell>
          <cell r="AE24">
            <v>350</v>
          </cell>
          <cell r="AF24">
            <v>11</v>
          </cell>
          <cell r="AI24">
            <v>120</v>
          </cell>
          <cell r="AJ24">
            <v>11</v>
          </cell>
          <cell r="AK24">
            <v>175</v>
          </cell>
          <cell r="AL24">
            <v>11</v>
          </cell>
          <cell r="AM24">
            <v>580</v>
          </cell>
          <cell r="AN24">
            <v>11</v>
          </cell>
          <cell r="AO24">
            <v>1600</v>
          </cell>
          <cell r="AP24">
            <v>11</v>
          </cell>
          <cell r="AQ24">
            <v>1600</v>
          </cell>
          <cell r="AR24">
            <v>11</v>
          </cell>
          <cell r="AS24">
            <v>1500</v>
          </cell>
          <cell r="AT24">
            <v>11</v>
          </cell>
        </row>
        <row r="25">
          <cell r="C25">
            <v>92</v>
          </cell>
          <cell r="D25">
            <v>15</v>
          </cell>
          <cell r="E25">
            <v>117</v>
          </cell>
          <cell r="F25">
            <v>15</v>
          </cell>
          <cell r="G25">
            <v>115</v>
          </cell>
          <cell r="H25">
            <v>15</v>
          </cell>
          <cell r="I25">
            <v>123</v>
          </cell>
          <cell r="J25">
            <v>15</v>
          </cell>
          <cell r="M25">
            <v>217</v>
          </cell>
          <cell r="N25">
            <v>15</v>
          </cell>
          <cell r="O25">
            <v>377</v>
          </cell>
          <cell r="P25">
            <v>15</v>
          </cell>
          <cell r="S25">
            <v>3401</v>
          </cell>
          <cell r="T25">
            <v>15</v>
          </cell>
          <cell r="Y25">
            <v>7051</v>
          </cell>
          <cell r="Z25">
            <v>15</v>
          </cell>
          <cell r="AC25">
            <v>20001</v>
          </cell>
          <cell r="AD25">
            <v>15</v>
          </cell>
        </row>
        <row r="26">
          <cell r="C26">
            <v>94</v>
          </cell>
          <cell r="D26">
            <v>15</v>
          </cell>
          <cell r="E26">
            <v>119</v>
          </cell>
          <cell r="F26">
            <v>15</v>
          </cell>
          <cell r="G26">
            <v>118</v>
          </cell>
          <cell r="H26">
            <v>15</v>
          </cell>
          <cell r="I26">
            <v>126</v>
          </cell>
          <cell r="J26">
            <v>15</v>
          </cell>
          <cell r="M26">
            <v>219</v>
          </cell>
          <cell r="N26">
            <v>15</v>
          </cell>
          <cell r="O26">
            <v>380</v>
          </cell>
          <cell r="P26">
            <v>15</v>
          </cell>
          <cell r="S26">
            <v>3450</v>
          </cell>
          <cell r="T26">
            <v>15</v>
          </cell>
          <cell r="Y26">
            <v>7150</v>
          </cell>
          <cell r="Z26">
            <v>15</v>
          </cell>
          <cell r="AC26">
            <v>20300</v>
          </cell>
          <cell r="AD26">
            <v>15</v>
          </cell>
          <cell r="AE26">
            <v>360</v>
          </cell>
          <cell r="AF26">
            <v>12</v>
          </cell>
          <cell r="AJ26">
            <v>12</v>
          </cell>
          <cell r="AL26">
            <v>12</v>
          </cell>
          <cell r="AM26">
            <v>600</v>
          </cell>
          <cell r="AN26">
            <v>12</v>
          </cell>
          <cell r="AO26">
            <v>1700</v>
          </cell>
          <cell r="AP26">
            <v>12</v>
          </cell>
          <cell r="AQ26">
            <v>1700</v>
          </cell>
          <cell r="AR26">
            <v>12</v>
          </cell>
          <cell r="AS26">
            <v>1600</v>
          </cell>
          <cell r="AT26">
            <v>12</v>
          </cell>
        </row>
        <row r="27">
          <cell r="C27">
            <v>95</v>
          </cell>
          <cell r="D27">
            <v>14</v>
          </cell>
          <cell r="E27">
            <v>120</v>
          </cell>
          <cell r="F27">
            <v>14</v>
          </cell>
          <cell r="G27">
            <v>119</v>
          </cell>
          <cell r="H27">
            <v>14</v>
          </cell>
          <cell r="I27">
            <v>127</v>
          </cell>
          <cell r="J27">
            <v>14</v>
          </cell>
          <cell r="M27">
            <v>220</v>
          </cell>
          <cell r="N27">
            <v>14</v>
          </cell>
          <cell r="O27">
            <v>383</v>
          </cell>
          <cell r="P27">
            <v>14</v>
          </cell>
          <cell r="S27">
            <v>3451</v>
          </cell>
          <cell r="T27">
            <v>14</v>
          </cell>
          <cell r="Y27">
            <v>7151</v>
          </cell>
          <cell r="Z27">
            <v>14</v>
          </cell>
          <cell r="AC27">
            <v>20301</v>
          </cell>
          <cell r="AD27">
            <v>14</v>
          </cell>
        </row>
        <row r="28">
          <cell r="C28">
            <v>97</v>
          </cell>
          <cell r="D28">
            <v>14</v>
          </cell>
          <cell r="E28">
            <v>122</v>
          </cell>
          <cell r="F28">
            <v>14</v>
          </cell>
          <cell r="G28">
            <v>122</v>
          </cell>
          <cell r="H28">
            <v>14</v>
          </cell>
          <cell r="I28">
            <v>130</v>
          </cell>
          <cell r="J28">
            <v>14</v>
          </cell>
          <cell r="M28">
            <v>221</v>
          </cell>
          <cell r="N28">
            <v>14</v>
          </cell>
          <cell r="O28">
            <v>386</v>
          </cell>
          <cell r="P28">
            <v>14</v>
          </cell>
          <cell r="S28">
            <v>3500</v>
          </cell>
          <cell r="T28">
            <v>14</v>
          </cell>
          <cell r="Y28">
            <v>7300</v>
          </cell>
          <cell r="Z28">
            <v>14</v>
          </cell>
          <cell r="AC28">
            <v>21000</v>
          </cell>
          <cell r="AD28">
            <v>14</v>
          </cell>
          <cell r="AE28">
            <v>370</v>
          </cell>
          <cell r="AF28">
            <v>13</v>
          </cell>
          <cell r="AI28">
            <v>125</v>
          </cell>
          <cell r="AJ28">
            <v>13</v>
          </cell>
          <cell r="AK28">
            <v>190</v>
          </cell>
          <cell r="AL28">
            <v>13</v>
          </cell>
          <cell r="AM28">
            <v>625</v>
          </cell>
          <cell r="AN28">
            <v>13</v>
          </cell>
          <cell r="AO28">
            <v>1800</v>
          </cell>
          <cell r="AP28">
            <v>13</v>
          </cell>
          <cell r="AQ28">
            <v>1800</v>
          </cell>
          <cell r="AR28">
            <v>13</v>
          </cell>
          <cell r="AS28">
            <v>1700</v>
          </cell>
          <cell r="AT28">
            <v>13</v>
          </cell>
        </row>
        <row r="29">
          <cell r="C29">
            <v>98</v>
          </cell>
          <cell r="D29">
            <v>13</v>
          </cell>
          <cell r="E29">
            <v>123</v>
          </cell>
          <cell r="F29">
            <v>13</v>
          </cell>
          <cell r="G29">
            <v>123</v>
          </cell>
          <cell r="H29">
            <v>13</v>
          </cell>
          <cell r="I29">
            <v>131</v>
          </cell>
          <cell r="J29">
            <v>13</v>
          </cell>
          <cell r="M29">
            <v>222</v>
          </cell>
          <cell r="N29">
            <v>13</v>
          </cell>
          <cell r="O29">
            <v>389</v>
          </cell>
          <cell r="P29">
            <v>13</v>
          </cell>
          <cell r="S29">
            <v>3501</v>
          </cell>
          <cell r="T29">
            <v>13</v>
          </cell>
          <cell r="Y29">
            <v>7301</v>
          </cell>
          <cell r="Z29">
            <v>13</v>
          </cell>
          <cell r="AC29">
            <v>21001</v>
          </cell>
          <cell r="AD29">
            <v>13</v>
          </cell>
        </row>
        <row r="30">
          <cell r="C30">
            <v>100</v>
          </cell>
          <cell r="D30">
            <v>13</v>
          </cell>
          <cell r="E30">
            <v>125</v>
          </cell>
          <cell r="F30">
            <v>13</v>
          </cell>
          <cell r="G30">
            <v>126</v>
          </cell>
          <cell r="H30">
            <v>13</v>
          </cell>
          <cell r="I30">
            <v>134</v>
          </cell>
          <cell r="J30">
            <v>13</v>
          </cell>
          <cell r="M30">
            <v>224</v>
          </cell>
          <cell r="N30">
            <v>13</v>
          </cell>
          <cell r="O30">
            <v>392</v>
          </cell>
          <cell r="P30">
            <v>13</v>
          </cell>
          <cell r="S30">
            <v>3550</v>
          </cell>
          <cell r="T30">
            <v>13</v>
          </cell>
          <cell r="Y30">
            <v>7450</v>
          </cell>
          <cell r="Z30">
            <v>13</v>
          </cell>
          <cell r="AC30">
            <v>21300</v>
          </cell>
          <cell r="AD30">
            <v>13</v>
          </cell>
          <cell r="AE30">
            <v>380</v>
          </cell>
          <cell r="AF30">
            <v>14</v>
          </cell>
          <cell r="AJ30">
            <v>14</v>
          </cell>
          <cell r="AL30">
            <v>14</v>
          </cell>
          <cell r="AM30">
            <v>650</v>
          </cell>
          <cell r="AN30">
            <v>14</v>
          </cell>
          <cell r="AO30">
            <v>1900</v>
          </cell>
          <cell r="AP30">
            <v>14</v>
          </cell>
          <cell r="AQ30">
            <v>1900</v>
          </cell>
          <cell r="AR30">
            <v>14</v>
          </cell>
          <cell r="AS30">
            <v>1800</v>
          </cell>
          <cell r="AT30">
            <v>14</v>
          </cell>
        </row>
        <row r="31">
          <cell r="C31">
            <v>101</v>
          </cell>
          <cell r="D31">
            <v>12</v>
          </cell>
          <cell r="E31">
            <v>126</v>
          </cell>
          <cell r="F31">
            <v>12</v>
          </cell>
          <cell r="G31">
            <v>127</v>
          </cell>
          <cell r="H31">
            <v>12</v>
          </cell>
          <cell r="I31">
            <v>135</v>
          </cell>
          <cell r="J31">
            <v>12</v>
          </cell>
          <cell r="M31">
            <v>225</v>
          </cell>
          <cell r="N31">
            <v>12</v>
          </cell>
          <cell r="O31">
            <v>395</v>
          </cell>
          <cell r="P31">
            <v>12</v>
          </cell>
          <cell r="S31">
            <v>3551</v>
          </cell>
          <cell r="T31">
            <v>12</v>
          </cell>
          <cell r="Y31">
            <v>7451</v>
          </cell>
          <cell r="Z31">
            <v>12</v>
          </cell>
          <cell r="AC31">
            <v>21301</v>
          </cell>
          <cell r="AD31">
            <v>12</v>
          </cell>
        </row>
        <row r="32">
          <cell r="C32">
            <v>103</v>
          </cell>
          <cell r="D32">
            <v>12</v>
          </cell>
          <cell r="E32">
            <v>128</v>
          </cell>
          <cell r="F32">
            <v>12</v>
          </cell>
          <cell r="G32">
            <v>130</v>
          </cell>
          <cell r="H32">
            <v>12</v>
          </cell>
          <cell r="I32">
            <v>138</v>
          </cell>
          <cell r="J32">
            <v>12</v>
          </cell>
          <cell r="M32">
            <v>227</v>
          </cell>
          <cell r="N32">
            <v>12</v>
          </cell>
          <cell r="O32">
            <v>398</v>
          </cell>
          <cell r="P32">
            <v>12</v>
          </cell>
          <cell r="S32">
            <v>4000</v>
          </cell>
          <cell r="T32">
            <v>12</v>
          </cell>
          <cell r="Y32">
            <v>7550</v>
          </cell>
          <cell r="Z32">
            <v>12</v>
          </cell>
          <cell r="AC32">
            <v>22000</v>
          </cell>
          <cell r="AD32">
            <v>12</v>
          </cell>
          <cell r="AE32">
            <v>395</v>
          </cell>
          <cell r="AF32">
            <v>15</v>
          </cell>
          <cell r="AI32">
            <v>130</v>
          </cell>
          <cell r="AJ32">
            <v>15</v>
          </cell>
          <cell r="AK32">
            <v>205</v>
          </cell>
          <cell r="AL32">
            <v>15</v>
          </cell>
          <cell r="AM32">
            <v>675</v>
          </cell>
          <cell r="AN32">
            <v>15</v>
          </cell>
          <cell r="AO32">
            <v>2000</v>
          </cell>
          <cell r="AP32">
            <v>15</v>
          </cell>
          <cell r="AQ32">
            <v>2000</v>
          </cell>
          <cell r="AR32">
            <v>15</v>
          </cell>
          <cell r="AS32">
            <v>1900</v>
          </cell>
          <cell r="AT32">
            <v>15</v>
          </cell>
        </row>
        <row r="33">
          <cell r="C33">
            <v>104</v>
          </cell>
          <cell r="D33">
            <v>11</v>
          </cell>
          <cell r="E33">
            <v>129</v>
          </cell>
          <cell r="F33">
            <v>11</v>
          </cell>
          <cell r="G33">
            <v>131</v>
          </cell>
          <cell r="H33">
            <v>11</v>
          </cell>
          <cell r="I33">
            <v>139</v>
          </cell>
          <cell r="J33">
            <v>11</v>
          </cell>
          <cell r="M33">
            <v>228</v>
          </cell>
          <cell r="N33">
            <v>11</v>
          </cell>
          <cell r="O33">
            <v>401</v>
          </cell>
          <cell r="P33">
            <v>11</v>
          </cell>
          <cell r="S33">
            <v>4001</v>
          </cell>
          <cell r="T33">
            <v>11</v>
          </cell>
          <cell r="Y33">
            <v>7551</v>
          </cell>
          <cell r="Z33">
            <v>11</v>
          </cell>
          <cell r="AC33">
            <v>22001</v>
          </cell>
          <cell r="AD33">
            <v>11</v>
          </cell>
        </row>
        <row r="34">
          <cell r="C34">
            <v>106</v>
          </cell>
          <cell r="D34">
            <v>11</v>
          </cell>
          <cell r="E34">
            <v>131</v>
          </cell>
          <cell r="F34">
            <v>11</v>
          </cell>
          <cell r="G34">
            <v>134</v>
          </cell>
          <cell r="H34">
            <v>11</v>
          </cell>
          <cell r="I34">
            <v>142</v>
          </cell>
          <cell r="J34">
            <v>11</v>
          </cell>
          <cell r="M34">
            <v>230</v>
          </cell>
          <cell r="N34">
            <v>11</v>
          </cell>
          <cell r="O34">
            <v>404</v>
          </cell>
          <cell r="P34">
            <v>11</v>
          </cell>
          <cell r="S34">
            <v>4050</v>
          </cell>
          <cell r="T34">
            <v>11</v>
          </cell>
          <cell r="Y34">
            <v>8100</v>
          </cell>
          <cell r="Z34">
            <v>11</v>
          </cell>
          <cell r="AC34">
            <v>22300</v>
          </cell>
          <cell r="AD34">
            <v>11</v>
          </cell>
          <cell r="AE34">
            <v>410</v>
          </cell>
          <cell r="AF34">
            <v>16</v>
          </cell>
          <cell r="AJ34">
            <v>16</v>
          </cell>
          <cell r="AL34">
            <v>16</v>
          </cell>
          <cell r="AM34">
            <v>700</v>
          </cell>
          <cell r="AN34">
            <v>16</v>
          </cell>
          <cell r="AO34">
            <v>2100</v>
          </cell>
          <cell r="AP34">
            <v>16</v>
          </cell>
          <cell r="AQ34">
            <v>2200</v>
          </cell>
          <cell r="AR34">
            <v>16</v>
          </cell>
          <cell r="AS34">
            <v>2000</v>
          </cell>
          <cell r="AT34">
            <v>16</v>
          </cell>
        </row>
        <row r="35">
          <cell r="C35">
            <v>107</v>
          </cell>
          <cell r="D35">
            <v>10</v>
          </cell>
          <cell r="E35">
            <v>132</v>
          </cell>
          <cell r="F35">
            <v>10</v>
          </cell>
          <cell r="G35">
            <v>135</v>
          </cell>
          <cell r="H35">
            <v>10</v>
          </cell>
          <cell r="I35">
            <v>143</v>
          </cell>
          <cell r="J35">
            <v>10</v>
          </cell>
          <cell r="M35">
            <v>231</v>
          </cell>
          <cell r="N35">
            <v>10</v>
          </cell>
          <cell r="O35">
            <v>407</v>
          </cell>
          <cell r="P35">
            <v>10</v>
          </cell>
          <cell r="S35">
            <v>4051</v>
          </cell>
          <cell r="T35">
            <v>10</v>
          </cell>
          <cell r="Y35">
            <v>8101</v>
          </cell>
          <cell r="Z35">
            <v>10</v>
          </cell>
          <cell r="AC35">
            <v>22301</v>
          </cell>
          <cell r="AD35">
            <v>10</v>
          </cell>
        </row>
        <row r="36">
          <cell r="C36">
            <v>110</v>
          </cell>
          <cell r="D36">
            <v>10</v>
          </cell>
          <cell r="E36">
            <v>134</v>
          </cell>
          <cell r="F36">
            <v>10</v>
          </cell>
          <cell r="G36">
            <v>138</v>
          </cell>
          <cell r="H36">
            <v>10</v>
          </cell>
          <cell r="I36">
            <v>146</v>
          </cell>
          <cell r="J36">
            <v>10</v>
          </cell>
          <cell r="M36">
            <v>233</v>
          </cell>
          <cell r="N36">
            <v>10</v>
          </cell>
          <cell r="O36">
            <v>410</v>
          </cell>
          <cell r="P36">
            <v>10</v>
          </cell>
          <cell r="S36">
            <v>4100</v>
          </cell>
          <cell r="T36">
            <v>10</v>
          </cell>
          <cell r="Y36">
            <v>8200</v>
          </cell>
          <cell r="Z36">
            <v>10</v>
          </cell>
          <cell r="AC36">
            <v>23000</v>
          </cell>
          <cell r="AD36">
            <v>10</v>
          </cell>
          <cell r="AE36">
            <v>425</v>
          </cell>
          <cell r="AF36">
            <v>17</v>
          </cell>
          <cell r="AI36">
            <v>134</v>
          </cell>
          <cell r="AJ36">
            <v>17</v>
          </cell>
          <cell r="AK36">
            <v>220</v>
          </cell>
          <cell r="AL36">
            <v>17</v>
          </cell>
          <cell r="AM36">
            <v>725</v>
          </cell>
          <cell r="AN36">
            <v>17</v>
          </cell>
          <cell r="AO36">
            <v>2200</v>
          </cell>
          <cell r="AP36">
            <v>17</v>
          </cell>
          <cell r="AQ36">
            <v>2400</v>
          </cell>
          <cell r="AR36">
            <v>17</v>
          </cell>
          <cell r="AS36">
            <v>2100</v>
          </cell>
          <cell r="AT36">
            <v>17</v>
          </cell>
        </row>
        <row r="37">
          <cell r="C37">
            <v>111</v>
          </cell>
          <cell r="D37">
            <v>9</v>
          </cell>
          <cell r="E37">
            <v>135</v>
          </cell>
          <cell r="F37">
            <v>9</v>
          </cell>
          <cell r="G37">
            <v>139</v>
          </cell>
          <cell r="H37">
            <v>9</v>
          </cell>
          <cell r="I37">
            <v>147</v>
          </cell>
          <cell r="J37">
            <v>9</v>
          </cell>
          <cell r="M37">
            <v>234</v>
          </cell>
          <cell r="N37">
            <v>9</v>
          </cell>
          <cell r="O37">
            <v>413</v>
          </cell>
          <cell r="P37">
            <v>9</v>
          </cell>
          <cell r="S37">
            <v>4101</v>
          </cell>
          <cell r="T37">
            <v>9</v>
          </cell>
          <cell r="Y37">
            <v>8201</v>
          </cell>
          <cell r="Z37">
            <v>9</v>
          </cell>
          <cell r="AC37">
            <v>23001</v>
          </cell>
          <cell r="AD37">
            <v>9</v>
          </cell>
        </row>
        <row r="38">
          <cell r="C38">
            <v>114</v>
          </cell>
          <cell r="D38">
            <v>9</v>
          </cell>
          <cell r="E38">
            <v>138</v>
          </cell>
          <cell r="F38">
            <v>9</v>
          </cell>
          <cell r="G38">
            <v>142</v>
          </cell>
          <cell r="H38">
            <v>9</v>
          </cell>
          <cell r="I38">
            <v>150</v>
          </cell>
          <cell r="J38">
            <v>9</v>
          </cell>
          <cell r="M38">
            <v>236</v>
          </cell>
          <cell r="N38">
            <v>9</v>
          </cell>
          <cell r="O38">
            <v>416</v>
          </cell>
          <cell r="P38">
            <v>9</v>
          </cell>
          <cell r="S38">
            <v>4150</v>
          </cell>
          <cell r="T38">
            <v>9</v>
          </cell>
          <cell r="Y38">
            <v>8300</v>
          </cell>
          <cell r="Z38">
            <v>9</v>
          </cell>
          <cell r="AC38">
            <v>23300</v>
          </cell>
          <cell r="AD38">
            <v>9</v>
          </cell>
          <cell r="AE38">
            <v>440</v>
          </cell>
          <cell r="AF38">
            <v>18</v>
          </cell>
          <cell r="AI38">
            <v>138</v>
          </cell>
          <cell r="AJ38">
            <v>18</v>
          </cell>
          <cell r="AK38">
            <v>230</v>
          </cell>
          <cell r="AL38">
            <v>18</v>
          </cell>
          <cell r="AM38">
            <v>750</v>
          </cell>
          <cell r="AN38">
            <v>18</v>
          </cell>
          <cell r="AO38">
            <v>2300</v>
          </cell>
          <cell r="AP38">
            <v>18</v>
          </cell>
          <cell r="AQ38">
            <v>2600</v>
          </cell>
          <cell r="AR38">
            <v>18</v>
          </cell>
          <cell r="AS38">
            <v>2300</v>
          </cell>
          <cell r="AT38">
            <v>18</v>
          </cell>
        </row>
        <row r="39">
          <cell r="C39">
            <v>115</v>
          </cell>
          <cell r="D39">
            <v>8</v>
          </cell>
          <cell r="E39">
            <v>139</v>
          </cell>
          <cell r="F39">
            <v>8</v>
          </cell>
          <cell r="G39">
            <v>143</v>
          </cell>
          <cell r="H39">
            <v>8</v>
          </cell>
          <cell r="I39">
            <v>151</v>
          </cell>
          <cell r="J39">
            <v>8</v>
          </cell>
          <cell r="M39">
            <v>237</v>
          </cell>
          <cell r="N39">
            <v>8</v>
          </cell>
          <cell r="O39">
            <v>419</v>
          </cell>
          <cell r="P39">
            <v>8</v>
          </cell>
          <cell r="S39">
            <v>4151</v>
          </cell>
          <cell r="T39">
            <v>8</v>
          </cell>
          <cell r="Y39">
            <v>8301</v>
          </cell>
          <cell r="Z39">
            <v>8</v>
          </cell>
          <cell r="AC39">
            <v>23301</v>
          </cell>
          <cell r="AD39">
            <v>8</v>
          </cell>
        </row>
        <row r="40">
          <cell r="C40">
            <v>118</v>
          </cell>
          <cell r="D40">
            <v>8</v>
          </cell>
          <cell r="E40">
            <v>142</v>
          </cell>
          <cell r="F40">
            <v>8</v>
          </cell>
          <cell r="G40">
            <v>146</v>
          </cell>
          <cell r="H40">
            <v>8</v>
          </cell>
          <cell r="I40">
            <v>155</v>
          </cell>
          <cell r="J40">
            <v>8</v>
          </cell>
          <cell r="M40">
            <v>239</v>
          </cell>
          <cell r="N40">
            <v>8</v>
          </cell>
          <cell r="O40">
            <v>422</v>
          </cell>
          <cell r="P40">
            <v>8</v>
          </cell>
          <cell r="S40">
            <v>4200</v>
          </cell>
          <cell r="T40">
            <v>8</v>
          </cell>
          <cell r="Y40">
            <v>8450</v>
          </cell>
          <cell r="Z40">
            <v>8</v>
          </cell>
          <cell r="AC40">
            <v>24000</v>
          </cell>
          <cell r="AD40">
            <v>8</v>
          </cell>
          <cell r="AE40">
            <v>455</v>
          </cell>
          <cell r="AF40">
            <v>19</v>
          </cell>
          <cell r="AI40">
            <v>142</v>
          </cell>
          <cell r="AJ40">
            <v>19</v>
          </cell>
          <cell r="AK40">
            <v>240</v>
          </cell>
          <cell r="AL40">
            <v>19</v>
          </cell>
          <cell r="AM40">
            <v>775</v>
          </cell>
          <cell r="AN40">
            <v>19</v>
          </cell>
          <cell r="AO40">
            <v>2400</v>
          </cell>
          <cell r="AP40">
            <v>19</v>
          </cell>
          <cell r="AQ40">
            <v>2800</v>
          </cell>
          <cell r="AR40">
            <v>19</v>
          </cell>
          <cell r="AS40">
            <v>2500</v>
          </cell>
          <cell r="AT40">
            <v>19</v>
          </cell>
        </row>
        <row r="41">
          <cell r="C41">
            <v>119</v>
          </cell>
          <cell r="D41">
            <v>7</v>
          </cell>
          <cell r="E41">
            <v>143</v>
          </cell>
          <cell r="F41">
            <v>7</v>
          </cell>
          <cell r="G41">
            <v>147</v>
          </cell>
          <cell r="H41">
            <v>7</v>
          </cell>
          <cell r="I41">
            <v>156</v>
          </cell>
          <cell r="J41">
            <v>7</v>
          </cell>
          <cell r="M41">
            <v>240</v>
          </cell>
          <cell r="N41">
            <v>7</v>
          </cell>
          <cell r="O41">
            <v>425</v>
          </cell>
          <cell r="P41">
            <v>7</v>
          </cell>
          <cell r="S41">
            <v>4201</v>
          </cell>
          <cell r="T41">
            <v>7</v>
          </cell>
          <cell r="Y41">
            <v>8451</v>
          </cell>
          <cell r="Z41">
            <v>7</v>
          </cell>
          <cell r="AC41">
            <v>24001</v>
          </cell>
          <cell r="AD41">
            <v>7</v>
          </cell>
        </row>
        <row r="42">
          <cell r="C42">
            <v>122</v>
          </cell>
          <cell r="D42">
            <v>7</v>
          </cell>
          <cell r="E42">
            <v>146</v>
          </cell>
          <cell r="F42">
            <v>7</v>
          </cell>
          <cell r="G42">
            <v>150</v>
          </cell>
          <cell r="H42">
            <v>7</v>
          </cell>
          <cell r="I42">
            <v>160</v>
          </cell>
          <cell r="J42">
            <v>7</v>
          </cell>
          <cell r="M42">
            <v>242</v>
          </cell>
          <cell r="N42">
            <v>7</v>
          </cell>
          <cell r="O42">
            <v>428</v>
          </cell>
          <cell r="P42">
            <v>7</v>
          </cell>
          <cell r="S42">
            <v>4250</v>
          </cell>
          <cell r="T42">
            <v>7</v>
          </cell>
          <cell r="Y42">
            <v>9000</v>
          </cell>
          <cell r="Z42">
            <v>7</v>
          </cell>
          <cell r="AC42">
            <v>24300</v>
          </cell>
          <cell r="AD42">
            <v>7</v>
          </cell>
          <cell r="AE42">
            <v>470</v>
          </cell>
          <cell r="AF42">
            <v>20</v>
          </cell>
          <cell r="AI42">
            <v>146</v>
          </cell>
          <cell r="AJ42">
            <v>20</v>
          </cell>
          <cell r="AK42">
            <v>250</v>
          </cell>
          <cell r="AL42">
            <v>20</v>
          </cell>
          <cell r="AM42">
            <v>820</v>
          </cell>
          <cell r="AN42">
            <v>20</v>
          </cell>
          <cell r="AO42">
            <v>2500</v>
          </cell>
          <cell r="AP42">
            <v>20</v>
          </cell>
          <cell r="AQ42">
            <v>3000</v>
          </cell>
          <cell r="AR42">
            <v>20</v>
          </cell>
          <cell r="AS42">
            <v>2700</v>
          </cell>
          <cell r="AT42">
            <v>20</v>
          </cell>
        </row>
        <row r="43">
          <cell r="C43">
            <v>123</v>
          </cell>
          <cell r="D43">
            <v>6</v>
          </cell>
          <cell r="E43">
            <v>147</v>
          </cell>
          <cell r="F43">
            <v>6</v>
          </cell>
          <cell r="G43">
            <v>151</v>
          </cell>
          <cell r="H43">
            <v>6</v>
          </cell>
          <cell r="I43">
            <v>161</v>
          </cell>
          <cell r="J43">
            <v>6</v>
          </cell>
          <cell r="M43">
            <v>243</v>
          </cell>
          <cell r="N43">
            <v>6</v>
          </cell>
          <cell r="O43">
            <v>431</v>
          </cell>
          <cell r="P43">
            <v>6</v>
          </cell>
          <cell r="S43">
            <v>4251</v>
          </cell>
          <cell r="T43">
            <v>6</v>
          </cell>
          <cell r="Y43">
            <v>9001</v>
          </cell>
          <cell r="Z43">
            <v>6</v>
          </cell>
          <cell r="AC43">
            <v>24301</v>
          </cell>
          <cell r="AD43">
            <v>6</v>
          </cell>
        </row>
        <row r="44">
          <cell r="C44">
            <v>126</v>
          </cell>
          <cell r="D44">
            <v>6</v>
          </cell>
          <cell r="E44">
            <v>150</v>
          </cell>
          <cell r="F44">
            <v>6</v>
          </cell>
          <cell r="G44">
            <v>155</v>
          </cell>
          <cell r="H44">
            <v>6</v>
          </cell>
          <cell r="I44">
            <v>165</v>
          </cell>
          <cell r="J44">
            <v>6</v>
          </cell>
          <cell r="M44">
            <v>246</v>
          </cell>
          <cell r="N44">
            <v>6</v>
          </cell>
          <cell r="O44">
            <v>434</v>
          </cell>
          <cell r="P44">
            <v>6</v>
          </cell>
          <cell r="S44">
            <v>4300</v>
          </cell>
          <cell r="T44">
            <v>6</v>
          </cell>
          <cell r="Y44">
            <v>9150</v>
          </cell>
          <cell r="Z44">
            <v>6</v>
          </cell>
          <cell r="AC44">
            <v>25000</v>
          </cell>
          <cell r="AD44">
            <v>6</v>
          </cell>
          <cell r="AE44">
            <v>480</v>
          </cell>
          <cell r="AF44">
            <v>21</v>
          </cell>
          <cell r="AI44">
            <v>150</v>
          </cell>
          <cell r="AJ44">
            <v>21</v>
          </cell>
          <cell r="AK44">
            <v>260</v>
          </cell>
          <cell r="AL44">
            <v>21</v>
          </cell>
          <cell r="AM44">
            <v>900</v>
          </cell>
          <cell r="AN44">
            <v>21</v>
          </cell>
          <cell r="AO44">
            <v>2600</v>
          </cell>
          <cell r="AP44">
            <v>21</v>
          </cell>
          <cell r="AQ44">
            <v>3200</v>
          </cell>
          <cell r="AR44">
            <v>21</v>
          </cell>
          <cell r="AS44">
            <v>2900</v>
          </cell>
          <cell r="AT44">
            <v>21</v>
          </cell>
        </row>
        <row r="45">
          <cell r="C45">
            <v>127</v>
          </cell>
          <cell r="D45">
            <v>5</v>
          </cell>
          <cell r="E45">
            <v>151</v>
          </cell>
          <cell r="F45">
            <v>5</v>
          </cell>
          <cell r="G45">
            <v>156</v>
          </cell>
          <cell r="H45">
            <v>5</v>
          </cell>
          <cell r="I45">
            <v>166</v>
          </cell>
          <cell r="J45">
            <v>5</v>
          </cell>
          <cell r="M45">
            <v>247</v>
          </cell>
          <cell r="N45">
            <v>5</v>
          </cell>
          <cell r="O45">
            <v>437</v>
          </cell>
          <cell r="P45">
            <v>5</v>
          </cell>
          <cell r="S45">
            <v>4301</v>
          </cell>
          <cell r="T45">
            <v>5</v>
          </cell>
          <cell r="Y45">
            <v>9151</v>
          </cell>
          <cell r="Z45">
            <v>5</v>
          </cell>
          <cell r="AC45">
            <v>25001</v>
          </cell>
          <cell r="AD45">
            <v>5</v>
          </cell>
        </row>
        <row r="46">
          <cell r="C46">
            <v>130</v>
          </cell>
          <cell r="D46">
            <v>5</v>
          </cell>
          <cell r="E46">
            <v>155</v>
          </cell>
          <cell r="F46">
            <v>5</v>
          </cell>
          <cell r="G46">
            <v>160</v>
          </cell>
          <cell r="H46">
            <v>5</v>
          </cell>
          <cell r="I46">
            <v>170</v>
          </cell>
          <cell r="J46">
            <v>5</v>
          </cell>
          <cell r="M46">
            <v>250</v>
          </cell>
          <cell r="N46">
            <v>5</v>
          </cell>
          <cell r="O46">
            <v>440</v>
          </cell>
          <cell r="P46">
            <v>5</v>
          </cell>
          <cell r="S46">
            <v>4350</v>
          </cell>
          <cell r="T46">
            <v>5</v>
          </cell>
          <cell r="Y46">
            <v>9300</v>
          </cell>
          <cell r="Z46">
            <v>5</v>
          </cell>
          <cell r="AC46">
            <v>25300</v>
          </cell>
          <cell r="AD46">
            <v>5</v>
          </cell>
          <cell r="AE46">
            <v>490</v>
          </cell>
          <cell r="AF46">
            <v>22</v>
          </cell>
          <cell r="AI46">
            <v>154</v>
          </cell>
          <cell r="AJ46">
            <v>22</v>
          </cell>
          <cell r="AK46">
            <v>270</v>
          </cell>
          <cell r="AL46">
            <v>22</v>
          </cell>
          <cell r="AM46">
            <v>1000</v>
          </cell>
          <cell r="AN46">
            <v>22</v>
          </cell>
          <cell r="AO46">
            <v>2800</v>
          </cell>
          <cell r="AP46">
            <v>22</v>
          </cell>
          <cell r="AQ46">
            <v>3400</v>
          </cell>
          <cell r="AR46">
            <v>22</v>
          </cell>
          <cell r="AS46">
            <v>3100</v>
          </cell>
          <cell r="AT46">
            <v>22</v>
          </cell>
        </row>
        <row r="47">
          <cell r="C47">
            <v>131</v>
          </cell>
          <cell r="D47">
            <v>4</v>
          </cell>
          <cell r="E47">
            <v>156</v>
          </cell>
          <cell r="F47">
            <v>4</v>
          </cell>
          <cell r="G47">
            <v>161</v>
          </cell>
          <cell r="H47">
            <v>4</v>
          </cell>
          <cell r="I47">
            <v>171</v>
          </cell>
          <cell r="J47">
            <v>4</v>
          </cell>
          <cell r="M47">
            <v>251</v>
          </cell>
          <cell r="N47">
            <v>4</v>
          </cell>
          <cell r="O47">
            <v>443</v>
          </cell>
          <cell r="P47">
            <v>4</v>
          </cell>
          <cell r="S47">
            <v>4351</v>
          </cell>
          <cell r="T47">
            <v>4</v>
          </cell>
          <cell r="Y47">
            <v>9301</v>
          </cell>
          <cell r="Z47">
            <v>4</v>
          </cell>
          <cell r="AC47">
            <v>25301</v>
          </cell>
          <cell r="AD47">
            <v>4</v>
          </cell>
        </row>
        <row r="48">
          <cell r="C48">
            <v>134</v>
          </cell>
          <cell r="D48">
            <v>4</v>
          </cell>
          <cell r="E48">
            <v>160</v>
          </cell>
          <cell r="F48">
            <v>4</v>
          </cell>
          <cell r="G48">
            <v>165</v>
          </cell>
          <cell r="H48">
            <v>4</v>
          </cell>
          <cell r="I48">
            <v>175</v>
          </cell>
          <cell r="J48">
            <v>4</v>
          </cell>
          <cell r="M48">
            <v>255</v>
          </cell>
          <cell r="N48">
            <v>4</v>
          </cell>
          <cell r="O48">
            <v>446</v>
          </cell>
          <cell r="P48">
            <v>4</v>
          </cell>
          <cell r="S48">
            <v>4400</v>
          </cell>
          <cell r="T48">
            <v>4</v>
          </cell>
          <cell r="Y48">
            <v>9450</v>
          </cell>
          <cell r="Z48">
            <v>4</v>
          </cell>
          <cell r="AC48">
            <v>26000</v>
          </cell>
          <cell r="AD48">
            <v>4</v>
          </cell>
          <cell r="AE48">
            <v>500</v>
          </cell>
          <cell r="AF48">
            <v>23</v>
          </cell>
          <cell r="AI48">
            <v>158</v>
          </cell>
          <cell r="AJ48">
            <v>23</v>
          </cell>
          <cell r="AK48">
            <v>280</v>
          </cell>
          <cell r="AL48">
            <v>23</v>
          </cell>
          <cell r="AM48">
            <v>1100</v>
          </cell>
          <cell r="AN48">
            <v>23</v>
          </cell>
          <cell r="AO48">
            <v>3000</v>
          </cell>
          <cell r="AP48">
            <v>23</v>
          </cell>
          <cell r="AQ48">
            <v>3600</v>
          </cell>
          <cell r="AR48">
            <v>23</v>
          </cell>
          <cell r="AS48">
            <v>3300</v>
          </cell>
          <cell r="AT48">
            <v>23</v>
          </cell>
        </row>
        <row r="49">
          <cell r="C49">
            <v>135</v>
          </cell>
          <cell r="D49">
            <v>3</v>
          </cell>
          <cell r="E49">
            <v>161</v>
          </cell>
          <cell r="F49">
            <v>3</v>
          </cell>
          <cell r="G49">
            <v>166</v>
          </cell>
          <cell r="H49">
            <v>3</v>
          </cell>
          <cell r="I49">
            <v>176</v>
          </cell>
          <cell r="J49">
            <v>3</v>
          </cell>
          <cell r="M49">
            <v>256</v>
          </cell>
          <cell r="N49">
            <v>3</v>
          </cell>
          <cell r="O49">
            <v>449</v>
          </cell>
          <cell r="P49">
            <v>3</v>
          </cell>
          <cell r="S49">
            <v>4401</v>
          </cell>
          <cell r="T49">
            <v>3</v>
          </cell>
          <cell r="Y49">
            <v>9451</v>
          </cell>
          <cell r="Z49">
            <v>3</v>
          </cell>
          <cell r="AC49">
            <v>26001</v>
          </cell>
          <cell r="AD49">
            <v>3</v>
          </cell>
        </row>
        <row r="50">
          <cell r="C50">
            <v>138</v>
          </cell>
          <cell r="D50">
            <v>3</v>
          </cell>
          <cell r="E50">
            <v>165</v>
          </cell>
          <cell r="F50">
            <v>3</v>
          </cell>
          <cell r="G50">
            <v>170</v>
          </cell>
          <cell r="H50">
            <v>3</v>
          </cell>
          <cell r="I50">
            <v>180</v>
          </cell>
          <cell r="J50">
            <v>3</v>
          </cell>
          <cell r="M50">
            <v>260</v>
          </cell>
          <cell r="N50">
            <v>3</v>
          </cell>
          <cell r="O50">
            <v>452</v>
          </cell>
          <cell r="P50">
            <v>3</v>
          </cell>
          <cell r="S50">
            <v>4450</v>
          </cell>
          <cell r="T50">
            <v>3</v>
          </cell>
          <cell r="Y50">
            <v>10000</v>
          </cell>
          <cell r="Z50">
            <v>3</v>
          </cell>
          <cell r="AC50">
            <v>26300</v>
          </cell>
          <cell r="AD50">
            <v>3</v>
          </cell>
          <cell r="AE50">
            <v>520</v>
          </cell>
          <cell r="AF50">
            <v>24</v>
          </cell>
          <cell r="AI50">
            <v>162</v>
          </cell>
          <cell r="AJ50">
            <v>24</v>
          </cell>
          <cell r="AK50">
            <v>310</v>
          </cell>
          <cell r="AL50">
            <v>24</v>
          </cell>
          <cell r="AM50">
            <v>1200</v>
          </cell>
          <cell r="AN50">
            <v>24</v>
          </cell>
          <cell r="AO50">
            <v>3200</v>
          </cell>
          <cell r="AP50">
            <v>24</v>
          </cell>
          <cell r="AQ50">
            <v>3800</v>
          </cell>
          <cell r="AR50">
            <v>24</v>
          </cell>
          <cell r="AS50">
            <v>3500</v>
          </cell>
          <cell r="AT50">
            <v>24</v>
          </cell>
        </row>
        <row r="51">
          <cell r="C51">
            <v>139</v>
          </cell>
          <cell r="D51">
            <v>2</v>
          </cell>
          <cell r="E51">
            <v>166</v>
          </cell>
          <cell r="F51">
            <v>2</v>
          </cell>
          <cell r="G51">
            <v>171</v>
          </cell>
          <cell r="H51">
            <v>2</v>
          </cell>
          <cell r="I51">
            <v>181</v>
          </cell>
          <cell r="J51">
            <v>2</v>
          </cell>
          <cell r="M51">
            <v>261</v>
          </cell>
          <cell r="N51">
            <v>2</v>
          </cell>
          <cell r="O51">
            <v>455</v>
          </cell>
          <cell r="P51">
            <v>2</v>
          </cell>
          <cell r="S51">
            <v>4451</v>
          </cell>
          <cell r="T51">
            <v>2</v>
          </cell>
          <cell r="Y51">
            <v>10001</v>
          </cell>
          <cell r="Z51">
            <v>2</v>
          </cell>
          <cell r="AC51">
            <v>26301</v>
          </cell>
          <cell r="AD51">
            <v>2</v>
          </cell>
        </row>
        <row r="52">
          <cell r="C52">
            <v>142</v>
          </cell>
          <cell r="D52">
            <v>2</v>
          </cell>
          <cell r="E52">
            <v>170</v>
          </cell>
          <cell r="F52">
            <v>2</v>
          </cell>
          <cell r="G52">
            <v>175</v>
          </cell>
          <cell r="H52">
            <v>2</v>
          </cell>
          <cell r="I52">
            <v>185</v>
          </cell>
          <cell r="J52">
            <v>2</v>
          </cell>
          <cell r="M52">
            <v>265</v>
          </cell>
          <cell r="N52">
            <v>2</v>
          </cell>
          <cell r="O52">
            <v>458</v>
          </cell>
          <cell r="P52">
            <v>2</v>
          </cell>
          <cell r="S52">
            <v>4500</v>
          </cell>
          <cell r="T52">
            <v>2</v>
          </cell>
          <cell r="Y52">
            <v>10150</v>
          </cell>
          <cell r="Z52">
            <v>2</v>
          </cell>
          <cell r="AC52">
            <v>27000</v>
          </cell>
          <cell r="AD52">
            <v>2</v>
          </cell>
          <cell r="AE52">
            <v>540</v>
          </cell>
          <cell r="AF52">
            <v>25</v>
          </cell>
          <cell r="AI52">
            <v>166</v>
          </cell>
          <cell r="AJ52">
            <v>25</v>
          </cell>
          <cell r="AK52">
            <v>340</v>
          </cell>
          <cell r="AL52">
            <v>25</v>
          </cell>
          <cell r="AM52">
            <v>1300</v>
          </cell>
          <cell r="AN52">
            <v>25</v>
          </cell>
          <cell r="AO52">
            <v>3400</v>
          </cell>
          <cell r="AP52">
            <v>25</v>
          </cell>
          <cell r="AQ52">
            <v>4000</v>
          </cell>
          <cell r="AR52">
            <v>25</v>
          </cell>
          <cell r="AS52">
            <v>3700</v>
          </cell>
          <cell r="AT52">
            <v>25</v>
          </cell>
        </row>
        <row r="53">
          <cell r="C53">
            <v>143</v>
          </cell>
          <cell r="D53">
            <v>1</v>
          </cell>
          <cell r="E53">
            <v>171</v>
          </cell>
          <cell r="F53">
            <v>1</v>
          </cell>
          <cell r="G53">
            <v>176</v>
          </cell>
          <cell r="H53">
            <v>1</v>
          </cell>
          <cell r="I53">
            <v>186</v>
          </cell>
          <cell r="J53">
            <v>1</v>
          </cell>
          <cell r="M53">
            <v>266</v>
          </cell>
          <cell r="N53">
            <v>1</v>
          </cell>
          <cell r="O53">
            <v>461</v>
          </cell>
          <cell r="P53">
            <v>1</v>
          </cell>
          <cell r="S53">
            <v>4501</v>
          </cell>
          <cell r="T53">
            <v>1</v>
          </cell>
          <cell r="Y53">
            <v>10151</v>
          </cell>
          <cell r="Z53">
            <v>1</v>
          </cell>
          <cell r="AC53">
            <v>27001</v>
          </cell>
          <cell r="AD53">
            <v>1</v>
          </cell>
        </row>
        <row r="54">
          <cell r="C54" t="str">
            <v>AB</v>
          </cell>
          <cell r="D54">
            <v>0</v>
          </cell>
          <cell r="E54" t="str">
            <v>AB</v>
          </cell>
          <cell r="F54">
            <v>0</v>
          </cell>
          <cell r="G54" t="str">
            <v>AB</v>
          </cell>
          <cell r="H54">
            <v>0</v>
          </cell>
          <cell r="I54" t="str">
            <v>AB</v>
          </cell>
          <cell r="J54">
            <v>0</v>
          </cell>
          <cell r="M54" t="str">
            <v>AB</v>
          </cell>
          <cell r="N54">
            <v>0</v>
          </cell>
          <cell r="O54" t="str">
            <v>AB</v>
          </cell>
          <cell r="P54">
            <v>0</v>
          </cell>
          <cell r="S54" t="str">
            <v>AB</v>
          </cell>
          <cell r="T54">
            <v>0</v>
          </cell>
          <cell r="Y54" t="str">
            <v>AB</v>
          </cell>
          <cell r="Z54">
            <v>0</v>
          </cell>
          <cell r="AC54" t="str">
            <v>AB</v>
          </cell>
          <cell r="AD54">
            <v>0</v>
          </cell>
          <cell r="AE54" t="str">
            <v>AB</v>
          </cell>
          <cell r="AF54">
            <v>0</v>
          </cell>
          <cell r="AI54" t="str">
            <v>AB</v>
          </cell>
          <cell r="AJ54">
            <v>0</v>
          </cell>
          <cell r="AK54" t="str">
            <v>AB</v>
          </cell>
          <cell r="AL54">
            <v>0</v>
          </cell>
          <cell r="AM54" t="str">
            <v>AB</v>
          </cell>
          <cell r="AN54">
            <v>0</v>
          </cell>
          <cell r="AO54" t="str">
            <v>AB</v>
          </cell>
          <cell r="AP54">
            <v>0</v>
          </cell>
          <cell r="AQ54" t="str">
            <v>AB</v>
          </cell>
          <cell r="AR54">
            <v>0</v>
          </cell>
          <cell r="AS54" t="str">
            <v>AB</v>
          </cell>
          <cell r="AT54">
            <v>0</v>
          </cell>
        </row>
        <row r="55">
          <cell r="C55" t="str">
            <v>NC</v>
          </cell>
          <cell r="D55">
            <v>0</v>
          </cell>
          <cell r="E55" t="str">
            <v>NC</v>
          </cell>
          <cell r="F55">
            <v>0</v>
          </cell>
          <cell r="G55" t="str">
            <v>NC</v>
          </cell>
          <cell r="H55">
            <v>0</v>
          </cell>
          <cell r="I55" t="str">
            <v>NC</v>
          </cell>
          <cell r="J55">
            <v>0</v>
          </cell>
          <cell r="M55" t="str">
            <v>NC</v>
          </cell>
          <cell r="N55">
            <v>0</v>
          </cell>
          <cell r="O55" t="str">
            <v>NC</v>
          </cell>
          <cell r="P55">
            <v>0</v>
          </cell>
          <cell r="S55" t="str">
            <v>NC</v>
          </cell>
          <cell r="T55">
            <v>0</v>
          </cell>
          <cell r="Y55" t="str">
            <v>NC</v>
          </cell>
          <cell r="Z55">
            <v>0</v>
          </cell>
          <cell r="AC55" t="str">
            <v>NC</v>
          </cell>
          <cell r="AD55">
            <v>0</v>
          </cell>
          <cell r="AE55" t="str">
            <v>NC</v>
          </cell>
          <cell r="AF55">
            <v>0</v>
          </cell>
          <cell r="AI55" t="str">
            <v>NC</v>
          </cell>
          <cell r="AJ55">
            <v>0</v>
          </cell>
          <cell r="AK55" t="str">
            <v>NC</v>
          </cell>
          <cell r="AL55">
            <v>0</v>
          </cell>
          <cell r="AM55" t="str">
            <v>NC</v>
          </cell>
          <cell r="AN55">
            <v>0</v>
          </cell>
          <cell r="AO55" t="str">
            <v>NC</v>
          </cell>
          <cell r="AP55">
            <v>0</v>
          </cell>
          <cell r="AQ55" t="str">
            <v>NC</v>
          </cell>
          <cell r="AR55">
            <v>0</v>
          </cell>
          <cell r="AS55" t="str">
            <v>NC</v>
          </cell>
          <cell r="AT55">
            <v>0</v>
          </cell>
        </row>
        <row r="56">
          <cell r="C56" t="str">
            <v>NP</v>
          </cell>
          <cell r="D56">
            <v>0</v>
          </cell>
          <cell r="E56" t="str">
            <v>NP</v>
          </cell>
          <cell r="F56">
            <v>0</v>
          </cell>
          <cell r="G56" t="str">
            <v>NP</v>
          </cell>
          <cell r="H56">
            <v>0</v>
          </cell>
          <cell r="I56" t="str">
            <v>NP</v>
          </cell>
          <cell r="J56">
            <v>0</v>
          </cell>
          <cell r="M56" t="str">
            <v>NP</v>
          </cell>
          <cell r="N56">
            <v>0</v>
          </cell>
          <cell r="O56" t="str">
            <v>NP</v>
          </cell>
          <cell r="P56">
            <v>0</v>
          </cell>
          <cell r="S56" t="str">
            <v>NP</v>
          </cell>
          <cell r="T56">
            <v>0</v>
          </cell>
          <cell r="Y56" t="str">
            <v>NP</v>
          </cell>
          <cell r="Z56">
            <v>0</v>
          </cell>
          <cell r="AC56" t="str">
            <v>NP</v>
          </cell>
          <cell r="AD56">
            <v>0</v>
          </cell>
          <cell r="AE56" t="str">
            <v>NP</v>
          </cell>
          <cell r="AF56">
            <v>0</v>
          </cell>
          <cell r="AI56" t="str">
            <v>NP</v>
          </cell>
          <cell r="AJ56">
            <v>0</v>
          </cell>
          <cell r="AK56" t="str">
            <v>NP</v>
          </cell>
          <cell r="AL56">
            <v>0</v>
          </cell>
          <cell r="AM56" t="str">
            <v>NP</v>
          </cell>
          <cell r="AN56">
            <v>0</v>
          </cell>
          <cell r="AO56" t="str">
            <v>NP</v>
          </cell>
          <cell r="AP56">
            <v>0</v>
          </cell>
          <cell r="AQ56" t="str">
            <v>NP</v>
          </cell>
          <cell r="AR56">
            <v>0</v>
          </cell>
          <cell r="AS56" t="str">
            <v>NP</v>
          </cell>
          <cell r="AT56">
            <v>0</v>
          </cell>
        </row>
        <row r="57">
          <cell r="C57" t="str">
            <v>60 m</v>
          </cell>
          <cell r="D57" t="str">
            <v>PTS</v>
          </cell>
          <cell r="E57" t="str">
            <v>80 m</v>
          </cell>
          <cell r="F57" t="str">
            <v>PTS</v>
          </cell>
          <cell r="G57" t="str">
            <v>50 m H.</v>
          </cell>
          <cell r="H57" t="str">
            <v>PTS</v>
          </cell>
          <cell r="I57" t="str">
            <v>60 m H.</v>
          </cell>
          <cell r="J57" t="str">
            <v>PTS</v>
          </cell>
          <cell r="M57" t="str">
            <v>150 m</v>
          </cell>
          <cell r="N57" t="str">
            <v>PTS</v>
          </cell>
          <cell r="O57" t="str">
            <v>300 m</v>
          </cell>
          <cell r="P57" t="str">
            <v>PTS</v>
          </cell>
          <cell r="S57" t="str">
            <v>1000 m</v>
          </cell>
          <cell r="T57" t="str">
            <v>PTS</v>
          </cell>
          <cell r="Y57" t="str">
            <v>1 km marche</v>
          </cell>
          <cell r="Z57" t="str">
            <v>PTS</v>
          </cell>
          <cell r="AC57" t="str">
            <v>3 km marche</v>
          </cell>
          <cell r="AD57" t="str">
            <v>PTS</v>
          </cell>
          <cell r="AE57" t="str">
            <v>LONGUEUR</v>
          </cell>
          <cell r="AF57" t="str">
            <v>PTS</v>
          </cell>
          <cell r="AI57" t="str">
            <v>HAUTEUR</v>
          </cell>
          <cell r="AJ57" t="str">
            <v>PTS</v>
          </cell>
          <cell r="AK57" t="str">
            <v>PERCHE</v>
          </cell>
          <cell r="AL57" t="str">
            <v>PTS</v>
          </cell>
          <cell r="AM57" t="str">
            <v>POIDS</v>
          </cell>
          <cell r="AN57" t="str">
            <v>PTS</v>
          </cell>
          <cell r="AO57" t="str">
            <v>DISQUE</v>
          </cell>
          <cell r="AP57" t="str">
            <v>PTS</v>
          </cell>
          <cell r="AQ57" t="str">
            <v>JAVELOT</v>
          </cell>
          <cell r="AR57" t="str">
            <v>PTS</v>
          </cell>
          <cell r="AS57" t="str">
            <v>Marteau</v>
          </cell>
          <cell r="AT57" t="str">
            <v>PTS</v>
          </cell>
        </row>
      </sheetData>
      <sheetData sheetId="24">
        <row r="1">
          <cell r="C1" t="str">
            <v>60 m</v>
          </cell>
          <cell r="D1" t="str">
            <v>PTS</v>
          </cell>
          <cell r="E1" t="str">
            <v>80 m</v>
          </cell>
          <cell r="F1" t="str">
            <v>PTS</v>
          </cell>
          <cell r="G1" t="str">
            <v>50 m H.</v>
          </cell>
          <cell r="H1" t="str">
            <v>PTS</v>
          </cell>
          <cell r="I1" t="str">
            <v>60 m H.</v>
          </cell>
          <cell r="J1" t="str">
            <v>PTS</v>
          </cell>
          <cell r="K1" t="str">
            <v>100 m H.</v>
          </cell>
          <cell r="L1" t="str">
            <v>PTS</v>
          </cell>
          <cell r="M1" t="str">
            <v>150 m</v>
          </cell>
          <cell r="N1" t="str">
            <v>PTS</v>
          </cell>
          <cell r="O1" t="str">
            <v>250 m</v>
          </cell>
          <cell r="P1" t="str">
            <v>PTS</v>
          </cell>
          <cell r="Q1" t="str">
            <v>500 m</v>
          </cell>
          <cell r="R1" t="str">
            <v>PTS</v>
          </cell>
          <cell r="S1" t="str">
            <v>1000 m</v>
          </cell>
          <cell r="T1" t="str">
            <v>PTS</v>
          </cell>
          <cell r="U1" t="str">
            <v>2000 m</v>
          </cell>
          <cell r="V1" t="str">
            <v>PTS</v>
          </cell>
          <cell r="W1" t="str">
            <v>3000 m</v>
          </cell>
          <cell r="X1" t="str">
            <v>PTS</v>
          </cell>
          <cell r="Y1" t="str">
            <v>1 km marche</v>
          </cell>
          <cell r="Z1" t="str">
            <v>PTS</v>
          </cell>
          <cell r="AA1" t="str">
            <v>2 km marche</v>
          </cell>
          <cell r="AB1" t="str">
            <v>PTS</v>
          </cell>
          <cell r="AC1" t="str">
            <v>3 km marche</v>
          </cell>
          <cell r="AD1" t="str">
            <v>PTS</v>
          </cell>
          <cell r="AE1" t="str">
            <v>LONGUEUR</v>
          </cell>
          <cell r="AF1" t="str">
            <v>PTS</v>
          </cell>
          <cell r="AG1" t="str">
            <v>T.S.</v>
          </cell>
          <cell r="AH1" t="str">
            <v>PTS</v>
          </cell>
          <cell r="AI1" t="str">
            <v>HAUTEUR</v>
          </cell>
          <cell r="AJ1" t="str">
            <v>PTS</v>
          </cell>
          <cell r="AK1" t="str">
            <v>PERCHE</v>
          </cell>
          <cell r="AL1" t="str">
            <v>PTS</v>
          </cell>
          <cell r="AM1" t="str">
            <v>POIDS</v>
          </cell>
          <cell r="AN1" t="str">
            <v>PTS</v>
          </cell>
          <cell r="AO1" t="str">
            <v>DISQUE</v>
          </cell>
          <cell r="AP1" t="str">
            <v>PTS</v>
          </cell>
          <cell r="AQ1" t="str">
            <v>JAVELOT</v>
          </cell>
          <cell r="AR1" t="str">
            <v>PTS</v>
          </cell>
          <cell r="AS1" t="str">
            <v>MARTEAU</v>
          </cell>
          <cell r="AT1" t="str">
            <v>PTS</v>
          </cell>
        </row>
        <row r="2">
          <cell r="C2" t="str">
            <v>NP</v>
          </cell>
          <cell r="D2">
            <v>0</v>
          </cell>
          <cell r="E2" t="str">
            <v>NP</v>
          </cell>
          <cell r="F2">
            <v>0</v>
          </cell>
          <cell r="G2" t="str">
            <v>NP</v>
          </cell>
          <cell r="H2">
            <v>0</v>
          </cell>
          <cell r="I2" t="str">
            <v>NP</v>
          </cell>
          <cell r="J2">
            <v>0</v>
          </cell>
          <cell r="K2" t="str">
            <v>NP</v>
          </cell>
          <cell r="L2">
            <v>0</v>
          </cell>
          <cell r="M2" t="str">
            <v>NP</v>
          </cell>
          <cell r="N2">
            <v>0</v>
          </cell>
          <cell r="O2" t="str">
            <v>NP</v>
          </cell>
          <cell r="P2">
            <v>0</v>
          </cell>
          <cell r="Q2" t="str">
            <v>NP</v>
          </cell>
          <cell r="R2">
            <v>0</v>
          </cell>
          <cell r="S2" t="str">
            <v>NP</v>
          </cell>
          <cell r="T2">
            <v>0</v>
          </cell>
          <cell r="U2" t="str">
            <v>NP</v>
          </cell>
          <cell r="V2">
            <v>0</v>
          </cell>
          <cell r="W2" t="str">
            <v>NP</v>
          </cell>
          <cell r="X2">
            <v>0</v>
          </cell>
          <cell r="Y2" t="str">
            <v>NP</v>
          </cell>
          <cell r="Z2">
            <v>0</v>
          </cell>
          <cell r="AA2" t="str">
            <v>NP</v>
          </cell>
          <cell r="AB2">
            <v>0</v>
          </cell>
          <cell r="AC2" t="str">
            <v>NP</v>
          </cell>
          <cell r="AD2">
            <v>0</v>
          </cell>
          <cell r="AE2" t="str">
            <v>NP</v>
          </cell>
          <cell r="AF2">
            <v>0</v>
          </cell>
          <cell r="AG2" t="str">
            <v>NP</v>
          </cell>
          <cell r="AH2">
            <v>0</v>
          </cell>
          <cell r="AI2" t="str">
            <v>NP</v>
          </cell>
          <cell r="AJ2">
            <v>0</v>
          </cell>
          <cell r="AK2" t="str">
            <v>NP</v>
          </cell>
          <cell r="AL2">
            <v>0</v>
          </cell>
          <cell r="AM2" t="str">
            <v>NP</v>
          </cell>
          <cell r="AN2">
            <v>0</v>
          </cell>
          <cell r="AO2" t="str">
            <v>NP</v>
          </cell>
          <cell r="AP2">
            <v>0</v>
          </cell>
          <cell r="AQ2" t="str">
            <v>NP</v>
          </cell>
          <cell r="AR2">
            <v>0</v>
          </cell>
          <cell r="AS2" t="str">
            <v>NP</v>
          </cell>
          <cell r="AT2">
            <v>0</v>
          </cell>
        </row>
        <row r="3">
          <cell r="C3" t="str">
            <v>NC</v>
          </cell>
          <cell r="D3">
            <v>0</v>
          </cell>
          <cell r="E3" t="str">
            <v>NC</v>
          </cell>
          <cell r="F3">
            <v>0</v>
          </cell>
          <cell r="G3" t="str">
            <v>NC</v>
          </cell>
          <cell r="H3">
            <v>0</v>
          </cell>
          <cell r="I3" t="str">
            <v>NC</v>
          </cell>
          <cell r="J3">
            <v>0</v>
          </cell>
          <cell r="K3" t="str">
            <v>NC</v>
          </cell>
          <cell r="L3">
            <v>0</v>
          </cell>
          <cell r="M3" t="str">
            <v>NC</v>
          </cell>
          <cell r="N3">
            <v>0</v>
          </cell>
          <cell r="O3" t="str">
            <v>NC</v>
          </cell>
          <cell r="P3">
            <v>0</v>
          </cell>
          <cell r="Q3" t="str">
            <v>NC</v>
          </cell>
          <cell r="R3">
            <v>0</v>
          </cell>
          <cell r="S3" t="str">
            <v>NC</v>
          </cell>
          <cell r="T3">
            <v>0</v>
          </cell>
          <cell r="U3" t="str">
            <v>NC</v>
          </cell>
          <cell r="V3">
            <v>0</v>
          </cell>
          <cell r="W3" t="str">
            <v>NC</v>
          </cell>
          <cell r="X3">
            <v>0</v>
          </cell>
          <cell r="Y3" t="str">
            <v>NC</v>
          </cell>
          <cell r="Z3">
            <v>0</v>
          </cell>
          <cell r="AA3" t="str">
            <v>NC</v>
          </cell>
          <cell r="AB3">
            <v>0</v>
          </cell>
          <cell r="AC3" t="str">
            <v>NC</v>
          </cell>
          <cell r="AD3">
            <v>0</v>
          </cell>
          <cell r="AE3" t="str">
            <v>NC</v>
          </cell>
          <cell r="AF3">
            <v>0</v>
          </cell>
          <cell r="AG3" t="str">
            <v>NC</v>
          </cell>
          <cell r="AH3">
            <v>0</v>
          </cell>
          <cell r="AI3" t="str">
            <v>NC</v>
          </cell>
          <cell r="AJ3">
            <v>0</v>
          </cell>
          <cell r="AK3" t="str">
            <v>NC</v>
          </cell>
          <cell r="AL3">
            <v>0</v>
          </cell>
          <cell r="AM3" t="str">
            <v>NC</v>
          </cell>
          <cell r="AN3">
            <v>0</v>
          </cell>
          <cell r="AO3" t="str">
            <v>NC</v>
          </cell>
          <cell r="AP3">
            <v>0</v>
          </cell>
          <cell r="AQ3" t="str">
            <v>NC</v>
          </cell>
          <cell r="AR3">
            <v>0</v>
          </cell>
          <cell r="AS3" t="str">
            <v>NC</v>
          </cell>
          <cell r="AT3">
            <v>0</v>
          </cell>
        </row>
        <row r="4">
          <cell r="C4" t="str">
            <v>AB</v>
          </cell>
          <cell r="D4">
            <v>0</v>
          </cell>
          <cell r="E4" t="str">
            <v>AB</v>
          </cell>
          <cell r="F4">
            <v>0</v>
          </cell>
          <cell r="G4" t="str">
            <v>AB</v>
          </cell>
          <cell r="H4">
            <v>0</v>
          </cell>
          <cell r="I4" t="str">
            <v>AB</v>
          </cell>
          <cell r="J4">
            <v>0</v>
          </cell>
          <cell r="K4" t="str">
            <v>AB</v>
          </cell>
          <cell r="L4">
            <v>0</v>
          </cell>
          <cell r="M4" t="str">
            <v>AB</v>
          </cell>
          <cell r="N4">
            <v>0</v>
          </cell>
          <cell r="O4" t="str">
            <v>AB</v>
          </cell>
          <cell r="P4">
            <v>0</v>
          </cell>
          <cell r="Q4" t="str">
            <v>AB</v>
          </cell>
          <cell r="R4">
            <v>0</v>
          </cell>
          <cell r="S4" t="str">
            <v>AB</v>
          </cell>
          <cell r="T4">
            <v>0</v>
          </cell>
          <cell r="U4" t="str">
            <v>AB</v>
          </cell>
          <cell r="V4">
            <v>0</v>
          </cell>
          <cell r="W4" t="str">
            <v>AB</v>
          </cell>
          <cell r="X4">
            <v>0</v>
          </cell>
          <cell r="Y4" t="str">
            <v>AB</v>
          </cell>
          <cell r="Z4">
            <v>0</v>
          </cell>
          <cell r="AA4" t="str">
            <v>AB</v>
          </cell>
          <cell r="AB4">
            <v>0</v>
          </cell>
          <cell r="AC4" t="str">
            <v>AB</v>
          </cell>
          <cell r="AD4">
            <v>0</v>
          </cell>
          <cell r="AE4" t="str">
            <v>AB</v>
          </cell>
          <cell r="AF4">
            <v>0</v>
          </cell>
          <cell r="AG4" t="str">
            <v>AB</v>
          </cell>
          <cell r="AH4">
            <v>0</v>
          </cell>
          <cell r="AI4" t="str">
            <v>AB</v>
          </cell>
          <cell r="AJ4">
            <v>0</v>
          </cell>
          <cell r="AK4" t="str">
            <v>AB</v>
          </cell>
          <cell r="AL4">
            <v>0</v>
          </cell>
          <cell r="AM4" t="str">
            <v>AB</v>
          </cell>
          <cell r="AN4">
            <v>0</v>
          </cell>
          <cell r="AO4" t="str">
            <v>AB</v>
          </cell>
          <cell r="AP4">
            <v>0</v>
          </cell>
          <cell r="AQ4" t="str">
            <v>AB</v>
          </cell>
          <cell r="AR4">
            <v>0</v>
          </cell>
          <cell r="AS4" t="str">
            <v>AB</v>
          </cell>
          <cell r="AT4">
            <v>0</v>
          </cell>
        </row>
        <row r="5">
          <cell r="C5">
            <v>1</v>
          </cell>
          <cell r="D5">
            <v>25</v>
          </cell>
          <cell r="E5">
            <v>1</v>
          </cell>
          <cell r="F5">
            <v>25</v>
          </cell>
          <cell r="G5">
            <v>1</v>
          </cell>
          <cell r="H5">
            <v>25</v>
          </cell>
          <cell r="I5">
            <v>1</v>
          </cell>
          <cell r="J5">
            <v>15</v>
          </cell>
          <cell r="K5">
            <v>1</v>
          </cell>
          <cell r="L5">
            <v>25</v>
          </cell>
          <cell r="M5">
            <v>1</v>
          </cell>
          <cell r="N5">
            <v>25</v>
          </cell>
          <cell r="O5">
            <v>1</v>
          </cell>
          <cell r="P5">
            <v>25</v>
          </cell>
          <cell r="Q5">
            <v>1</v>
          </cell>
          <cell r="R5">
            <v>25</v>
          </cell>
          <cell r="S5">
            <v>1</v>
          </cell>
          <cell r="T5">
            <v>25</v>
          </cell>
          <cell r="U5">
            <v>1</v>
          </cell>
          <cell r="V5">
            <v>25</v>
          </cell>
          <cell r="W5">
            <v>1</v>
          </cell>
          <cell r="X5">
            <v>25</v>
          </cell>
          <cell r="Y5">
            <v>1</v>
          </cell>
          <cell r="Z5">
            <v>25</v>
          </cell>
          <cell r="AA5">
            <v>1</v>
          </cell>
          <cell r="AB5">
            <v>25</v>
          </cell>
          <cell r="AC5">
            <v>1</v>
          </cell>
          <cell r="AD5">
            <v>25</v>
          </cell>
          <cell r="AE5">
            <v>1</v>
          </cell>
          <cell r="AF5">
            <v>1</v>
          </cell>
          <cell r="AG5">
            <v>1</v>
          </cell>
          <cell r="AH5">
            <v>1</v>
          </cell>
          <cell r="AI5">
            <v>1</v>
          </cell>
          <cell r="AJ5">
            <v>1</v>
          </cell>
          <cell r="AK5">
            <v>1</v>
          </cell>
          <cell r="AL5">
            <v>1</v>
          </cell>
          <cell r="AM5">
            <v>1</v>
          </cell>
          <cell r="AN5">
            <v>1</v>
          </cell>
          <cell r="AO5">
            <v>1</v>
          </cell>
          <cell r="AP5">
            <v>1</v>
          </cell>
          <cell r="AQ5">
            <v>1</v>
          </cell>
          <cell r="AR5">
            <v>1</v>
          </cell>
          <cell r="AS5">
            <v>1</v>
          </cell>
          <cell r="AT5">
            <v>1</v>
          </cell>
        </row>
        <row r="6">
          <cell r="C6">
            <v>72</v>
          </cell>
          <cell r="D6">
            <v>25</v>
          </cell>
          <cell r="E6">
            <v>92</v>
          </cell>
          <cell r="F6">
            <v>25</v>
          </cell>
          <cell r="G6">
            <v>77</v>
          </cell>
          <cell r="H6">
            <v>25</v>
          </cell>
          <cell r="I6">
            <v>86</v>
          </cell>
          <cell r="J6">
            <v>25</v>
          </cell>
          <cell r="K6">
            <v>133</v>
          </cell>
          <cell r="L6">
            <v>25</v>
          </cell>
          <cell r="M6">
            <v>170</v>
          </cell>
          <cell r="N6">
            <v>25</v>
          </cell>
          <cell r="O6">
            <v>300</v>
          </cell>
          <cell r="P6">
            <v>25</v>
          </cell>
          <cell r="Q6">
            <v>1100</v>
          </cell>
          <cell r="R6">
            <v>25</v>
          </cell>
          <cell r="S6">
            <v>2450</v>
          </cell>
          <cell r="T6">
            <v>25</v>
          </cell>
          <cell r="U6">
            <v>6250</v>
          </cell>
          <cell r="V6">
            <v>25</v>
          </cell>
          <cell r="W6">
            <v>9300</v>
          </cell>
          <cell r="X6">
            <v>25</v>
          </cell>
          <cell r="Y6">
            <v>5100</v>
          </cell>
          <cell r="Z6">
            <v>25</v>
          </cell>
          <cell r="AA6">
            <v>10200</v>
          </cell>
          <cell r="AB6">
            <v>25</v>
          </cell>
          <cell r="AC6">
            <v>14200</v>
          </cell>
          <cell r="AD6">
            <v>25</v>
          </cell>
          <cell r="AE6">
            <v>330</v>
          </cell>
          <cell r="AF6">
            <v>2</v>
          </cell>
          <cell r="AG6">
            <v>620</v>
          </cell>
          <cell r="AH6">
            <v>2</v>
          </cell>
          <cell r="AI6">
            <v>100</v>
          </cell>
          <cell r="AJ6">
            <v>2</v>
          </cell>
          <cell r="AK6">
            <v>100</v>
          </cell>
          <cell r="AL6">
            <v>2</v>
          </cell>
          <cell r="AM6">
            <v>420</v>
          </cell>
          <cell r="AN6">
            <v>2</v>
          </cell>
          <cell r="AO6">
            <v>800</v>
          </cell>
          <cell r="AP6">
            <v>2</v>
          </cell>
          <cell r="AQ6">
            <v>800</v>
          </cell>
          <cell r="AR6">
            <v>2</v>
          </cell>
          <cell r="AS6">
            <v>800</v>
          </cell>
          <cell r="AT6">
            <v>2</v>
          </cell>
        </row>
        <row r="7">
          <cell r="C7">
            <v>73</v>
          </cell>
          <cell r="D7">
            <v>24</v>
          </cell>
          <cell r="E7">
            <v>93</v>
          </cell>
          <cell r="F7">
            <v>24</v>
          </cell>
          <cell r="G7">
            <v>78</v>
          </cell>
          <cell r="H7">
            <v>24</v>
          </cell>
          <cell r="I7">
            <v>87</v>
          </cell>
          <cell r="J7">
            <v>24</v>
          </cell>
          <cell r="K7">
            <v>134</v>
          </cell>
          <cell r="L7">
            <v>24</v>
          </cell>
          <cell r="M7">
            <v>171</v>
          </cell>
          <cell r="N7">
            <v>24</v>
          </cell>
          <cell r="O7">
            <v>303</v>
          </cell>
          <cell r="P7">
            <v>24</v>
          </cell>
          <cell r="Q7">
            <v>1101</v>
          </cell>
          <cell r="R7">
            <v>24</v>
          </cell>
          <cell r="S7">
            <v>2451</v>
          </cell>
          <cell r="T7">
            <v>24</v>
          </cell>
          <cell r="U7">
            <v>6251</v>
          </cell>
          <cell r="V7">
            <v>24</v>
          </cell>
          <cell r="W7">
            <v>9301</v>
          </cell>
          <cell r="X7">
            <v>24</v>
          </cell>
          <cell r="Y7">
            <v>5101</v>
          </cell>
          <cell r="Z7">
            <v>24</v>
          </cell>
          <cell r="AA7">
            <v>10201</v>
          </cell>
          <cell r="AB7">
            <v>24</v>
          </cell>
          <cell r="AC7">
            <v>14201</v>
          </cell>
          <cell r="AD7">
            <v>24</v>
          </cell>
        </row>
        <row r="8">
          <cell r="C8">
            <v>74</v>
          </cell>
          <cell r="D8">
            <v>24</v>
          </cell>
          <cell r="E8">
            <v>94</v>
          </cell>
          <cell r="F8">
            <v>24</v>
          </cell>
          <cell r="G8">
            <v>79</v>
          </cell>
          <cell r="H8">
            <v>24</v>
          </cell>
          <cell r="I8">
            <v>88</v>
          </cell>
          <cell r="J8">
            <v>24</v>
          </cell>
          <cell r="K8">
            <v>136</v>
          </cell>
          <cell r="L8">
            <v>24</v>
          </cell>
          <cell r="M8">
            <v>174</v>
          </cell>
          <cell r="N8">
            <v>24</v>
          </cell>
          <cell r="O8">
            <v>306</v>
          </cell>
          <cell r="P8">
            <v>24</v>
          </cell>
          <cell r="Q8">
            <v>1120</v>
          </cell>
          <cell r="R8">
            <v>24</v>
          </cell>
          <cell r="S8">
            <v>2500</v>
          </cell>
          <cell r="T8">
            <v>24</v>
          </cell>
          <cell r="U8">
            <v>6400</v>
          </cell>
          <cell r="V8">
            <v>24</v>
          </cell>
          <cell r="W8">
            <v>9450</v>
          </cell>
          <cell r="X8">
            <v>24</v>
          </cell>
          <cell r="Y8">
            <v>5200</v>
          </cell>
          <cell r="Z8">
            <v>24</v>
          </cell>
          <cell r="AA8">
            <v>10400</v>
          </cell>
          <cell r="AB8">
            <v>24</v>
          </cell>
          <cell r="AC8">
            <v>15000</v>
          </cell>
          <cell r="AD8">
            <v>24</v>
          </cell>
          <cell r="AE8">
            <v>340</v>
          </cell>
          <cell r="AF8">
            <v>3</v>
          </cell>
          <cell r="AG8">
            <v>640</v>
          </cell>
          <cell r="AH8">
            <v>3</v>
          </cell>
          <cell r="AJ8">
            <v>3</v>
          </cell>
          <cell r="AL8">
            <v>3</v>
          </cell>
          <cell r="AM8">
            <v>440</v>
          </cell>
          <cell r="AN8">
            <v>3</v>
          </cell>
          <cell r="AO8">
            <v>900</v>
          </cell>
          <cell r="AP8">
            <v>3</v>
          </cell>
          <cell r="AQ8">
            <v>900</v>
          </cell>
          <cell r="AR8">
            <v>3</v>
          </cell>
          <cell r="AS8">
            <v>900</v>
          </cell>
          <cell r="AT8">
            <v>3</v>
          </cell>
        </row>
        <row r="9">
          <cell r="C9">
            <v>75</v>
          </cell>
          <cell r="D9">
            <v>23</v>
          </cell>
          <cell r="E9">
            <v>95</v>
          </cell>
          <cell r="F9">
            <v>23</v>
          </cell>
          <cell r="G9">
            <v>80</v>
          </cell>
          <cell r="H9">
            <v>23</v>
          </cell>
          <cell r="I9">
            <v>89</v>
          </cell>
          <cell r="J9">
            <v>23</v>
          </cell>
          <cell r="K9">
            <v>137</v>
          </cell>
          <cell r="L9">
            <v>23</v>
          </cell>
          <cell r="M9">
            <v>175</v>
          </cell>
          <cell r="N9">
            <v>23</v>
          </cell>
          <cell r="O9">
            <v>309</v>
          </cell>
          <cell r="P9">
            <v>23</v>
          </cell>
          <cell r="Q9">
            <v>1121</v>
          </cell>
          <cell r="R9">
            <v>23</v>
          </cell>
          <cell r="S9">
            <v>2501</v>
          </cell>
          <cell r="T9">
            <v>23</v>
          </cell>
          <cell r="U9">
            <v>6401</v>
          </cell>
          <cell r="V9">
            <v>23</v>
          </cell>
          <cell r="W9">
            <v>9451</v>
          </cell>
          <cell r="X9">
            <v>23</v>
          </cell>
          <cell r="Y9">
            <v>5201</v>
          </cell>
          <cell r="Z9">
            <v>23</v>
          </cell>
          <cell r="AA9">
            <v>10401</v>
          </cell>
          <cell r="AB9">
            <v>23</v>
          </cell>
          <cell r="AC9">
            <v>15001</v>
          </cell>
          <cell r="AD9">
            <v>23</v>
          </cell>
        </row>
        <row r="10">
          <cell r="C10">
            <v>76</v>
          </cell>
          <cell r="D10">
            <v>23</v>
          </cell>
          <cell r="E10">
            <v>96</v>
          </cell>
          <cell r="F10">
            <v>23</v>
          </cell>
          <cell r="G10">
            <v>81</v>
          </cell>
          <cell r="H10">
            <v>23</v>
          </cell>
          <cell r="I10">
            <v>90</v>
          </cell>
          <cell r="J10">
            <v>23</v>
          </cell>
          <cell r="K10">
            <v>140</v>
          </cell>
          <cell r="L10">
            <v>23</v>
          </cell>
          <cell r="M10">
            <v>178</v>
          </cell>
          <cell r="N10">
            <v>23</v>
          </cell>
          <cell r="O10">
            <v>312</v>
          </cell>
          <cell r="P10">
            <v>23</v>
          </cell>
          <cell r="Q10">
            <v>1140</v>
          </cell>
          <cell r="R10">
            <v>23</v>
          </cell>
          <cell r="S10">
            <v>2550</v>
          </cell>
          <cell r="T10">
            <v>23</v>
          </cell>
          <cell r="U10">
            <v>6550</v>
          </cell>
          <cell r="V10">
            <v>23</v>
          </cell>
          <cell r="W10">
            <v>10000</v>
          </cell>
          <cell r="X10">
            <v>23</v>
          </cell>
          <cell r="Y10">
            <v>5300</v>
          </cell>
          <cell r="Z10">
            <v>23</v>
          </cell>
          <cell r="AA10">
            <v>11000</v>
          </cell>
          <cell r="AB10">
            <v>23</v>
          </cell>
          <cell r="AC10">
            <v>15400</v>
          </cell>
          <cell r="AD10">
            <v>23</v>
          </cell>
          <cell r="AE10">
            <v>350</v>
          </cell>
          <cell r="AF10">
            <v>4</v>
          </cell>
          <cell r="AG10">
            <v>660</v>
          </cell>
          <cell r="AH10">
            <v>4</v>
          </cell>
          <cell r="AJ10">
            <v>4</v>
          </cell>
          <cell r="AK10">
            <v>120</v>
          </cell>
          <cell r="AL10">
            <v>4</v>
          </cell>
          <cell r="AM10">
            <v>460</v>
          </cell>
          <cell r="AN10">
            <v>4</v>
          </cell>
          <cell r="AO10">
            <v>1000</v>
          </cell>
          <cell r="AP10">
            <v>4</v>
          </cell>
          <cell r="AQ10">
            <v>1000</v>
          </cell>
          <cell r="AR10">
            <v>4</v>
          </cell>
          <cell r="AS10">
            <v>1000</v>
          </cell>
          <cell r="AT10">
            <v>4</v>
          </cell>
        </row>
        <row r="11">
          <cell r="C11">
            <v>77</v>
          </cell>
          <cell r="D11">
            <v>22</v>
          </cell>
          <cell r="E11">
            <v>97</v>
          </cell>
          <cell r="F11">
            <v>22</v>
          </cell>
          <cell r="G11">
            <v>82</v>
          </cell>
          <cell r="H11">
            <v>22</v>
          </cell>
          <cell r="I11">
            <v>91</v>
          </cell>
          <cell r="J11">
            <v>22</v>
          </cell>
          <cell r="K11">
            <v>141</v>
          </cell>
          <cell r="L11">
            <v>22</v>
          </cell>
          <cell r="M11">
            <v>179</v>
          </cell>
          <cell r="N11">
            <v>22</v>
          </cell>
          <cell r="O11">
            <v>315</v>
          </cell>
          <cell r="P11">
            <v>22</v>
          </cell>
          <cell r="Q11">
            <v>1141</v>
          </cell>
          <cell r="R11">
            <v>22</v>
          </cell>
          <cell r="S11">
            <v>2551</v>
          </cell>
          <cell r="T11">
            <v>22</v>
          </cell>
          <cell r="U11">
            <v>6551</v>
          </cell>
          <cell r="V11">
            <v>22</v>
          </cell>
          <cell r="W11">
            <v>10001</v>
          </cell>
          <cell r="X11">
            <v>22</v>
          </cell>
          <cell r="Y11">
            <v>5301</v>
          </cell>
          <cell r="Z11">
            <v>22</v>
          </cell>
          <cell r="AA11">
            <v>11001</v>
          </cell>
          <cell r="AB11">
            <v>22</v>
          </cell>
          <cell r="AC11">
            <v>15401</v>
          </cell>
          <cell r="AD11">
            <v>22</v>
          </cell>
        </row>
        <row r="12">
          <cell r="C12">
            <v>78</v>
          </cell>
          <cell r="D12">
            <v>22</v>
          </cell>
          <cell r="E12">
            <v>98</v>
          </cell>
          <cell r="F12">
            <v>22</v>
          </cell>
          <cell r="G12">
            <v>84</v>
          </cell>
          <cell r="H12">
            <v>22</v>
          </cell>
          <cell r="I12">
            <v>93</v>
          </cell>
          <cell r="J12">
            <v>22</v>
          </cell>
          <cell r="K12">
            <v>144</v>
          </cell>
          <cell r="L12">
            <v>22</v>
          </cell>
          <cell r="M12">
            <v>182</v>
          </cell>
          <cell r="N12">
            <v>22</v>
          </cell>
          <cell r="O12">
            <v>318</v>
          </cell>
          <cell r="P12">
            <v>22</v>
          </cell>
          <cell r="Q12">
            <v>1160</v>
          </cell>
          <cell r="R12">
            <v>22</v>
          </cell>
          <cell r="S12">
            <v>3000</v>
          </cell>
          <cell r="T12">
            <v>22</v>
          </cell>
          <cell r="U12">
            <v>7100</v>
          </cell>
          <cell r="V12">
            <v>22</v>
          </cell>
          <cell r="W12">
            <v>10150</v>
          </cell>
          <cell r="X12">
            <v>22</v>
          </cell>
          <cell r="Y12">
            <v>5400</v>
          </cell>
          <cell r="Z12">
            <v>22</v>
          </cell>
          <cell r="AA12">
            <v>11200</v>
          </cell>
          <cell r="AB12">
            <v>22</v>
          </cell>
          <cell r="AC12">
            <v>16200</v>
          </cell>
          <cell r="AD12">
            <v>22</v>
          </cell>
          <cell r="AE12">
            <v>360</v>
          </cell>
          <cell r="AF12">
            <v>5</v>
          </cell>
          <cell r="AG12">
            <v>680</v>
          </cell>
          <cell r="AH12">
            <v>5</v>
          </cell>
          <cell r="AI12">
            <v>110</v>
          </cell>
          <cell r="AJ12">
            <v>5</v>
          </cell>
          <cell r="AL12">
            <v>5</v>
          </cell>
          <cell r="AM12">
            <v>480</v>
          </cell>
          <cell r="AN12">
            <v>5</v>
          </cell>
          <cell r="AO12">
            <v>1100</v>
          </cell>
          <cell r="AP12">
            <v>5</v>
          </cell>
          <cell r="AQ12">
            <v>1100</v>
          </cell>
          <cell r="AR12">
            <v>5</v>
          </cell>
          <cell r="AS12">
            <v>1100</v>
          </cell>
          <cell r="AT12">
            <v>5</v>
          </cell>
        </row>
        <row r="13">
          <cell r="C13">
            <v>79</v>
          </cell>
          <cell r="D13">
            <v>21</v>
          </cell>
          <cell r="E13">
            <v>99</v>
          </cell>
          <cell r="F13">
            <v>21</v>
          </cell>
          <cell r="G13">
            <v>85</v>
          </cell>
          <cell r="H13">
            <v>21</v>
          </cell>
          <cell r="I13">
            <v>94</v>
          </cell>
          <cell r="J13">
            <v>21</v>
          </cell>
          <cell r="K13">
            <v>145</v>
          </cell>
          <cell r="L13">
            <v>21</v>
          </cell>
          <cell r="M13">
            <v>183</v>
          </cell>
          <cell r="N13">
            <v>21</v>
          </cell>
          <cell r="O13">
            <v>321</v>
          </cell>
          <cell r="P13">
            <v>21</v>
          </cell>
          <cell r="Q13">
            <v>1161</v>
          </cell>
          <cell r="R13">
            <v>21</v>
          </cell>
          <cell r="S13">
            <v>3001</v>
          </cell>
          <cell r="T13">
            <v>21</v>
          </cell>
          <cell r="U13">
            <v>7101</v>
          </cell>
          <cell r="V13">
            <v>21</v>
          </cell>
          <cell r="W13">
            <v>10151</v>
          </cell>
          <cell r="X13">
            <v>21</v>
          </cell>
          <cell r="Y13">
            <v>5401</v>
          </cell>
          <cell r="Z13">
            <v>21</v>
          </cell>
          <cell r="AA13">
            <v>11201</v>
          </cell>
          <cell r="AB13">
            <v>21</v>
          </cell>
          <cell r="AC13">
            <v>16201</v>
          </cell>
          <cell r="AD13">
            <v>21</v>
          </cell>
        </row>
        <row r="14">
          <cell r="C14">
            <v>80</v>
          </cell>
          <cell r="D14">
            <v>21</v>
          </cell>
          <cell r="E14">
            <v>100</v>
          </cell>
          <cell r="F14">
            <v>21</v>
          </cell>
          <cell r="G14">
            <v>87</v>
          </cell>
          <cell r="H14">
            <v>21</v>
          </cell>
          <cell r="I14">
            <v>96</v>
          </cell>
          <cell r="J14">
            <v>21</v>
          </cell>
          <cell r="K14">
            <v>148</v>
          </cell>
          <cell r="L14">
            <v>21</v>
          </cell>
          <cell r="M14">
            <v>186</v>
          </cell>
          <cell r="N14">
            <v>21</v>
          </cell>
          <cell r="O14">
            <v>324</v>
          </cell>
          <cell r="P14">
            <v>21</v>
          </cell>
          <cell r="Q14">
            <v>1180</v>
          </cell>
          <cell r="R14">
            <v>21</v>
          </cell>
          <cell r="S14">
            <v>3050</v>
          </cell>
          <cell r="T14">
            <v>21</v>
          </cell>
          <cell r="U14">
            <v>7200</v>
          </cell>
          <cell r="V14">
            <v>21</v>
          </cell>
          <cell r="W14">
            <v>10300</v>
          </cell>
          <cell r="X14">
            <v>21</v>
          </cell>
          <cell r="Y14">
            <v>5500</v>
          </cell>
          <cell r="Z14">
            <v>21</v>
          </cell>
          <cell r="AA14">
            <v>11400</v>
          </cell>
          <cell r="AB14">
            <v>21</v>
          </cell>
          <cell r="AC14">
            <v>17000</v>
          </cell>
          <cell r="AD14">
            <v>21</v>
          </cell>
          <cell r="AE14">
            <v>370</v>
          </cell>
          <cell r="AF14">
            <v>6</v>
          </cell>
          <cell r="AG14">
            <v>700</v>
          </cell>
          <cell r="AH14">
            <v>6</v>
          </cell>
          <cell r="AJ14">
            <v>6</v>
          </cell>
          <cell r="AK14">
            <v>140</v>
          </cell>
          <cell r="AL14">
            <v>6</v>
          </cell>
          <cell r="AM14">
            <v>500</v>
          </cell>
          <cell r="AN14">
            <v>6</v>
          </cell>
          <cell r="AO14">
            <v>1200</v>
          </cell>
          <cell r="AP14">
            <v>6</v>
          </cell>
          <cell r="AQ14">
            <v>1200</v>
          </cell>
          <cell r="AR14">
            <v>6</v>
          </cell>
          <cell r="AS14">
            <v>1200</v>
          </cell>
          <cell r="AT14">
            <v>6</v>
          </cell>
        </row>
        <row r="15">
          <cell r="C15">
            <v>81</v>
          </cell>
          <cell r="D15">
            <v>20</v>
          </cell>
          <cell r="E15">
            <v>101</v>
          </cell>
          <cell r="F15">
            <v>20</v>
          </cell>
          <cell r="G15">
            <v>88</v>
          </cell>
          <cell r="H15">
            <v>20</v>
          </cell>
          <cell r="I15">
            <v>97</v>
          </cell>
          <cell r="J15">
            <v>20</v>
          </cell>
          <cell r="K15">
            <v>149</v>
          </cell>
          <cell r="L15">
            <v>20</v>
          </cell>
          <cell r="M15">
            <v>187</v>
          </cell>
          <cell r="N15">
            <v>20</v>
          </cell>
          <cell r="O15">
            <v>327</v>
          </cell>
          <cell r="P15">
            <v>20</v>
          </cell>
          <cell r="Q15">
            <v>1181</v>
          </cell>
          <cell r="R15">
            <v>20</v>
          </cell>
          <cell r="S15">
            <v>3051</v>
          </cell>
          <cell r="T15">
            <v>20</v>
          </cell>
          <cell r="U15">
            <v>7201</v>
          </cell>
          <cell r="V15">
            <v>20</v>
          </cell>
          <cell r="W15">
            <v>10301</v>
          </cell>
          <cell r="X15">
            <v>20</v>
          </cell>
          <cell r="Y15">
            <v>5501</v>
          </cell>
          <cell r="Z15">
            <v>20</v>
          </cell>
          <cell r="AA15">
            <v>11401</v>
          </cell>
          <cell r="AB15">
            <v>20</v>
          </cell>
          <cell r="AC15">
            <v>17001</v>
          </cell>
          <cell r="AD15">
            <v>20</v>
          </cell>
        </row>
        <row r="16">
          <cell r="C16">
            <v>82</v>
          </cell>
          <cell r="D16">
            <v>20</v>
          </cell>
          <cell r="E16">
            <v>102</v>
          </cell>
          <cell r="F16">
            <v>20</v>
          </cell>
          <cell r="G16">
            <v>90</v>
          </cell>
          <cell r="H16">
            <v>20</v>
          </cell>
          <cell r="I16">
            <v>99</v>
          </cell>
          <cell r="J16">
            <v>20</v>
          </cell>
          <cell r="K16">
            <v>152</v>
          </cell>
          <cell r="L16">
            <v>20</v>
          </cell>
          <cell r="M16">
            <v>190</v>
          </cell>
          <cell r="N16">
            <v>20</v>
          </cell>
          <cell r="O16">
            <v>330</v>
          </cell>
          <cell r="P16">
            <v>20</v>
          </cell>
          <cell r="Q16">
            <v>1200</v>
          </cell>
          <cell r="R16">
            <v>20</v>
          </cell>
          <cell r="S16">
            <v>3100</v>
          </cell>
          <cell r="T16">
            <v>20</v>
          </cell>
          <cell r="U16">
            <v>7300</v>
          </cell>
          <cell r="V16">
            <v>20</v>
          </cell>
          <cell r="W16">
            <v>10450</v>
          </cell>
          <cell r="X16">
            <v>20</v>
          </cell>
          <cell r="Y16">
            <v>6000</v>
          </cell>
          <cell r="Z16">
            <v>20</v>
          </cell>
          <cell r="AA16">
            <v>12000</v>
          </cell>
          <cell r="AB16">
            <v>20</v>
          </cell>
          <cell r="AC16">
            <v>17400</v>
          </cell>
          <cell r="AD16">
            <v>20</v>
          </cell>
          <cell r="AE16">
            <v>380</v>
          </cell>
          <cell r="AF16">
            <v>7</v>
          </cell>
          <cell r="AG16">
            <v>720</v>
          </cell>
          <cell r="AH16">
            <v>7</v>
          </cell>
          <cell r="AI16">
            <v>120</v>
          </cell>
          <cell r="AJ16">
            <v>7</v>
          </cell>
          <cell r="AL16">
            <v>7</v>
          </cell>
          <cell r="AM16">
            <v>525</v>
          </cell>
          <cell r="AN16">
            <v>7</v>
          </cell>
          <cell r="AO16">
            <v>1300</v>
          </cell>
          <cell r="AP16">
            <v>7</v>
          </cell>
          <cell r="AQ16">
            <v>1300</v>
          </cell>
          <cell r="AR16">
            <v>7</v>
          </cell>
          <cell r="AS16">
            <v>1300</v>
          </cell>
          <cell r="AT16">
            <v>7</v>
          </cell>
        </row>
        <row r="17">
          <cell r="C17">
            <v>83</v>
          </cell>
          <cell r="D17">
            <v>19</v>
          </cell>
          <cell r="E17">
            <v>103</v>
          </cell>
          <cell r="F17">
            <v>19</v>
          </cell>
          <cell r="G17">
            <v>91</v>
          </cell>
          <cell r="H17">
            <v>19</v>
          </cell>
          <cell r="I17">
            <v>100</v>
          </cell>
          <cell r="J17">
            <v>19</v>
          </cell>
          <cell r="K17">
            <v>153</v>
          </cell>
          <cell r="L17">
            <v>19</v>
          </cell>
          <cell r="M17">
            <v>191</v>
          </cell>
          <cell r="N17">
            <v>19</v>
          </cell>
          <cell r="O17">
            <v>333</v>
          </cell>
          <cell r="P17">
            <v>19</v>
          </cell>
          <cell r="Q17">
            <v>1201</v>
          </cell>
          <cell r="R17">
            <v>19</v>
          </cell>
          <cell r="S17">
            <v>3101</v>
          </cell>
          <cell r="T17">
            <v>19</v>
          </cell>
          <cell r="U17">
            <v>7301</v>
          </cell>
          <cell r="V17">
            <v>19</v>
          </cell>
          <cell r="W17">
            <v>10451</v>
          </cell>
          <cell r="X17">
            <v>19</v>
          </cell>
          <cell r="Y17">
            <v>6001</v>
          </cell>
          <cell r="Z17">
            <v>19</v>
          </cell>
          <cell r="AA17">
            <v>12001</v>
          </cell>
          <cell r="AB17">
            <v>19</v>
          </cell>
          <cell r="AC17">
            <v>17401</v>
          </cell>
          <cell r="AD17">
            <v>19</v>
          </cell>
        </row>
        <row r="18">
          <cell r="C18">
            <v>84</v>
          </cell>
          <cell r="D18">
            <v>19</v>
          </cell>
          <cell r="E18">
            <v>104</v>
          </cell>
          <cell r="F18">
            <v>19</v>
          </cell>
          <cell r="G18">
            <v>94</v>
          </cell>
          <cell r="H18">
            <v>19</v>
          </cell>
          <cell r="I18">
            <v>102</v>
          </cell>
          <cell r="J18">
            <v>19</v>
          </cell>
          <cell r="K18">
            <v>156</v>
          </cell>
          <cell r="L18">
            <v>19</v>
          </cell>
          <cell r="M18">
            <v>194</v>
          </cell>
          <cell r="N18">
            <v>19</v>
          </cell>
          <cell r="O18">
            <v>336</v>
          </cell>
          <cell r="P18">
            <v>19</v>
          </cell>
          <cell r="Q18">
            <v>1220</v>
          </cell>
          <cell r="R18">
            <v>19</v>
          </cell>
          <cell r="S18">
            <v>3160</v>
          </cell>
          <cell r="T18">
            <v>19</v>
          </cell>
          <cell r="U18">
            <v>7400</v>
          </cell>
          <cell r="V18">
            <v>19</v>
          </cell>
          <cell r="W18">
            <v>11000</v>
          </cell>
          <cell r="X18">
            <v>19</v>
          </cell>
          <cell r="Y18">
            <v>6100</v>
          </cell>
          <cell r="Z18">
            <v>19</v>
          </cell>
          <cell r="AA18">
            <v>12200</v>
          </cell>
          <cell r="AB18">
            <v>19</v>
          </cell>
          <cell r="AC18">
            <v>18200</v>
          </cell>
          <cell r="AD18">
            <v>19</v>
          </cell>
          <cell r="AE18">
            <v>390</v>
          </cell>
          <cell r="AF18">
            <v>8</v>
          </cell>
          <cell r="AG18">
            <v>740</v>
          </cell>
          <cell r="AH18">
            <v>8</v>
          </cell>
          <cell r="AJ18">
            <v>8</v>
          </cell>
          <cell r="AK18">
            <v>160</v>
          </cell>
          <cell r="AL18">
            <v>8</v>
          </cell>
          <cell r="AM18">
            <v>550</v>
          </cell>
          <cell r="AN18">
            <v>8</v>
          </cell>
          <cell r="AO18">
            <v>1400</v>
          </cell>
          <cell r="AP18">
            <v>8</v>
          </cell>
          <cell r="AQ18">
            <v>1400</v>
          </cell>
          <cell r="AR18">
            <v>8</v>
          </cell>
          <cell r="AS18">
            <v>1400</v>
          </cell>
          <cell r="AT18">
            <v>8</v>
          </cell>
        </row>
        <row r="19">
          <cell r="C19">
            <v>85</v>
          </cell>
          <cell r="D19">
            <v>18</v>
          </cell>
          <cell r="E19">
            <v>105</v>
          </cell>
          <cell r="F19">
            <v>18</v>
          </cell>
          <cell r="G19">
            <v>95</v>
          </cell>
          <cell r="H19">
            <v>18</v>
          </cell>
          <cell r="I19">
            <v>103</v>
          </cell>
          <cell r="J19">
            <v>18</v>
          </cell>
          <cell r="K19">
            <v>157</v>
          </cell>
          <cell r="L19">
            <v>18</v>
          </cell>
          <cell r="M19">
            <v>195</v>
          </cell>
          <cell r="N19">
            <v>18</v>
          </cell>
          <cell r="O19">
            <v>339</v>
          </cell>
          <cell r="P19">
            <v>18</v>
          </cell>
          <cell r="Q19">
            <v>1221</v>
          </cell>
          <cell r="R19">
            <v>18</v>
          </cell>
          <cell r="S19">
            <v>3161</v>
          </cell>
          <cell r="T19">
            <v>18</v>
          </cell>
          <cell r="U19">
            <v>7401</v>
          </cell>
          <cell r="V19">
            <v>18</v>
          </cell>
          <cell r="W19">
            <v>11001</v>
          </cell>
          <cell r="X19">
            <v>18</v>
          </cell>
          <cell r="Y19">
            <v>6101</v>
          </cell>
          <cell r="Z19">
            <v>18</v>
          </cell>
          <cell r="AA19">
            <v>12201</v>
          </cell>
          <cell r="AB19">
            <v>18</v>
          </cell>
          <cell r="AC19">
            <v>18201</v>
          </cell>
          <cell r="AD19">
            <v>18</v>
          </cell>
        </row>
        <row r="20">
          <cell r="C20">
            <v>86</v>
          </cell>
          <cell r="D20">
            <v>18</v>
          </cell>
          <cell r="E20">
            <v>106</v>
          </cell>
          <cell r="F20">
            <v>18</v>
          </cell>
          <cell r="G20">
            <v>98</v>
          </cell>
          <cell r="H20">
            <v>18</v>
          </cell>
          <cell r="I20">
            <v>106</v>
          </cell>
          <cell r="J20">
            <v>18</v>
          </cell>
          <cell r="K20">
            <v>161</v>
          </cell>
          <cell r="L20">
            <v>18</v>
          </cell>
          <cell r="M20">
            <v>198</v>
          </cell>
          <cell r="N20">
            <v>18</v>
          </cell>
          <cell r="O20">
            <v>342</v>
          </cell>
          <cell r="P20">
            <v>18</v>
          </cell>
          <cell r="Q20">
            <v>1240</v>
          </cell>
          <cell r="R20">
            <v>18</v>
          </cell>
          <cell r="S20">
            <v>3220</v>
          </cell>
          <cell r="T20">
            <v>18</v>
          </cell>
          <cell r="U20">
            <v>7500</v>
          </cell>
          <cell r="V20">
            <v>18</v>
          </cell>
          <cell r="W20">
            <v>11150</v>
          </cell>
          <cell r="X20">
            <v>18</v>
          </cell>
          <cell r="Y20">
            <v>6200</v>
          </cell>
          <cell r="Z20">
            <v>18</v>
          </cell>
          <cell r="AA20">
            <v>12400</v>
          </cell>
          <cell r="AB20">
            <v>18</v>
          </cell>
          <cell r="AC20">
            <v>19000</v>
          </cell>
          <cell r="AD20">
            <v>18</v>
          </cell>
          <cell r="AE20">
            <v>400</v>
          </cell>
          <cell r="AF20">
            <v>9</v>
          </cell>
          <cell r="AG20">
            <v>760</v>
          </cell>
          <cell r="AH20">
            <v>9</v>
          </cell>
          <cell r="AI20">
            <v>125</v>
          </cell>
          <cell r="AJ20">
            <v>9</v>
          </cell>
          <cell r="AL20">
            <v>9</v>
          </cell>
          <cell r="AM20">
            <v>575</v>
          </cell>
          <cell r="AN20">
            <v>9</v>
          </cell>
          <cell r="AO20">
            <v>1500</v>
          </cell>
          <cell r="AP20">
            <v>9</v>
          </cell>
          <cell r="AQ20">
            <v>1500</v>
          </cell>
          <cell r="AR20">
            <v>9</v>
          </cell>
          <cell r="AS20">
            <v>1500</v>
          </cell>
          <cell r="AT20">
            <v>9</v>
          </cell>
        </row>
        <row r="21">
          <cell r="C21">
            <v>87</v>
          </cell>
          <cell r="D21">
            <v>17</v>
          </cell>
          <cell r="E21">
            <v>107</v>
          </cell>
          <cell r="F21">
            <v>17</v>
          </cell>
          <cell r="G21">
            <v>99</v>
          </cell>
          <cell r="H21">
            <v>17</v>
          </cell>
          <cell r="I21">
            <v>107</v>
          </cell>
          <cell r="J21">
            <v>17</v>
          </cell>
          <cell r="K21">
            <v>162</v>
          </cell>
          <cell r="L21">
            <v>17</v>
          </cell>
          <cell r="M21">
            <v>199</v>
          </cell>
          <cell r="N21">
            <v>17</v>
          </cell>
          <cell r="O21">
            <v>345</v>
          </cell>
          <cell r="P21">
            <v>17</v>
          </cell>
          <cell r="Q21">
            <v>1241</v>
          </cell>
          <cell r="R21">
            <v>17</v>
          </cell>
          <cell r="S21">
            <v>3221</v>
          </cell>
          <cell r="T21">
            <v>17</v>
          </cell>
          <cell r="U21">
            <v>7501</v>
          </cell>
          <cell r="V21">
            <v>17</v>
          </cell>
          <cell r="W21">
            <v>11151</v>
          </cell>
          <cell r="X21">
            <v>17</v>
          </cell>
          <cell r="Y21">
            <v>6200</v>
          </cell>
          <cell r="Z21">
            <v>17</v>
          </cell>
          <cell r="AA21">
            <v>12401</v>
          </cell>
          <cell r="AB21">
            <v>17</v>
          </cell>
          <cell r="AC21">
            <v>19001</v>
          </cell>
          <cell r="AD21">
            <v>17</v>
          </cell>
        </row>
        <row r="22">
          <cell r="C22">
            <v>88</v>
          </cell>
          <cell r="D22">
            <v>17</v>
          </cell>
          <cell r="E22">
            <v>109</v>
          </cell>
          <cell r="F22">
            <v>17</v>
          </cell>
          <cell r="G22">
            <v>102</v>
          </cell>
          <cell r="H22">
            <v>17</v>
          </cell>
          <cell r="I22">
            <v>110</v>
          </cell>
          <cell r="J22">
            <v>17</v>
          </cell>
          <cell r="K22">
            <v>166</v>
          </cell>
          <cell r="L22">
            <v>17</v>
          </cell>
          <cell r="M22">
            <v>202</v>
          </cell>
          <cell r="N22">
            <v>17</v>
          </cell>
          <cell r="O22">
            <v>348</v>
          </cell>
          <cell r="P22">
            <v>17</v>
          </cell>
          <cell r="Q22">
            <v>1260</v>
          </cell>
          <cell r="R22">
            <v>17</v>
          </cell>
          <cell r="S22">
            <v>3300</v>
          </cell>
          <cell r="T22">
            <v>17</v>
          </cell>
          <cell r="U22">
            <v>8000</v>
          </cell>
          <cell r="V22">
            <v>17</v>
          </cell>
          <cell r="W22">
            <v>11300</v>
          </cell>
          <cell r="X22">
            <v>17</v>
          </cell>
          <cell r="Y22">
            <v>6300</v>
          </cell>
          <cell r="Z22">
            <v>17</v>
          </cell>
          <cell r="AA22">
            <v>13000</v>
          </cell>
          <cell r="AB22">
            <v>17</v>
          </cell>
          <cell r="AC22">
            <v>19500</v>
          </cell>
          <cell r="AD22">
            <v>17</v>
          </cell>
          <cell r="AE22">
            <v>410</v>
          </cell>
          <cell r="AF22">
            <v>10</v>
          </cell>
          <cell r="AG22">
            <v>780</v>
          </cell>
          <cell r="AH22">
            <v>10</v>
          </cell>
          <cell r="AI22">
            <v>130</v>
          </cell>
          <cell r="AJ22">
            <v>10</v>
          </cell>
          <cell r="AK22">
            <v>175</v>
          </cell>
          <cell r="AL22">
            <v>10</v>
          </cell>
          <cell r="AM22">
            <v>600</v>
          </cell>
          <cell r="AN22">
            <v>10</v>
          </cell>
          <cell r="AO22">
            <v>1600</v>
          </cell>
          <cell r="AP22">
            <v>10</v>
          </cell>
          <cell r="AQ22">
            <v>1600</v>
          </cell>
          <cell r="AR22">
            <v>10</v>
          </cell>
          <cell r="AS22">
            <v>1600</v>
          </cell>
          <cell r="AT22">
            <v>10</v>
          </cell>
        </row>
        <row r="23">
          <cell r="C23">
            <v>89</v>
          </cell>
          <cell r="D23">
            <v>16</v>
          </cell>
          <cell r="E23">
            <v>110</v>
          </cell>
          <cell r="F23">
            <v>16</v>
          </cell>
          <cell r="G23">
            <v>103</v>
          </cell>
          <cell r="H23">
            <v>16</v>
          </cell>
          <cell r="I23">
            <v>111</v>
          </cell>
          <cell r="J23">
            <v>16</v>
          </cell>
          <cell r="K23">
            <v>167</v>
          </cell>
          <cell r="L23">
            <v>16</v>
          </cell>
          <cell r="M23">
            <v>203</v>
          </cell>
          <cell r="N23">
            <v>16</v>
          </cell>
          <cell r="O23">
            <v>351</v>
          </cell>
          <cell r="P23">
            <v>16</v>
          </cell>
          <cell r="Q23">
            <v>1261</v>
          </cell>
          <cell r="R23">
            <v>16</v>
          </cell>
          <cell r="S23">
            <v>3301</v>
          </cell>
          <cell r="T23">
            <v>16</v>
          </cell>
          <cell r="U23">
            <v>8001</v>
          </cell>
          <cell r="V23">
            <v>16</v>
          </cell>
          <cell r="W23">
            <v>11301</v>
          </cell>
          <cell r="X23">
            <v>16</v>
          </cell>
          <cell r="Y23">
            <v>6301</v>
          </cell>
          <cell r="Z23">
            <v>16</v>
          </cell>
          <cell r="AA23">
            <v>13001</v>
          </cell>
          <cell r="AB23">
            <v>16</v>
          </cell>
          <cell r="AC23">
            <v>19501</v>
          </cell>
          <cell r="AD23">
            <v>16</v>
          </cell>
        </row>
        <row r="24">
          <cell r="C24">
            <v>90</v>
          </cell>
          <cell r="D24">
            <v>16</v>
          </cell>
          <cell r="E24">
            <v>112</v>
          </cell>
          <cell r="F24">
            <v>16</v>
          </cell>
          <cell r="G24">
            <v>106</v>
          </cell>
          <cell r="H24">
            <v>16</v>
          </cell>
          <cell r="I24">
            <v>115</v>
          </cell>
          <cell r="J24">
            <v>16</v>
          </cell>
          <cell r="K24">
            <v>171</v>
          </cell>
          <cell r="L24">
            <v>16</v>
          </cell>
          <cell r="M24">
            <v>207</v>
          </cell>
          <cell r="N24">
            <v>16</v>
          </cell>
          <cell r="O24">
            <v>354</v>
          </cell>
          <cell r="P24">
            <v>16</v>
          </cell>
          <cell r="Q24">
            <v>1280</v>
          </cell>
          <cell r="R24">
            <v>16</v>
          </cell>
          <cell r="S24">
            <v>3380</v>
          </cell>
          <cell r="T24">
            <v>16</v>
          </cell>
          <cell r="U24">
            <v>8100</v>
          </cell>
          <cell r="V24">
            <v>16</v>
          </cell>
          <cell r="W24">
            <v>11450</v>
          </cell>
          <cell r="X24">
            <v>16</v>
          </cell>
          <cell r="Y24">
            <v>6400</v>
          </cell>
          <cell r="Z24">
            <v>16</v>
          </cell>
          <cell r="AA24">
            <v>13250</v>
          </cell>
          <cell r="AB24">
            <v>16</v>
          </cell>
          <cell r="AC24">
            <v>20400</v>
          </cell>
          <cell r="AD24">
            <v>16</v>
          </cell>
          <cell r="AE24">
            <v>420</v>
          </cell>
          <cell r="AF24">
            <v>11</v>
          </cell>
          <cell r="AG24">
            <v>800</v>
          </cell>
          <cell r="AH24">
            <v>11</v>
          </cell>
          <cell r="AI24">
            <v>135</v>
          </cell>
          <cell r="AJ24">
            <v>11</v>
          </cell>
          <cell r="AL24">
            <v>11</v>
          </cell>
          <cell r="AM24">
            <v>625</v>
          </cell>
          <cell r="AN24">
            <v>11</v>
          </cell>
          <cell r="AO24">
            <v>1700</v>
          </cell>
          <cell r="AP24">
            <v>11</v>
          </cell>
          <cell r="AQ24">
            <v>1700</v>
          </cell>
          <cell r="AR24">
            <v>11</v>
          </cell>
          <cell r="AS24">
            <v>1700</v>
          </cell>
          <cell r="AT24">
            <v>11</v>
          </cell>
        </row>
        <row r="25">
          <cell r="C25">
            <v>91</v>
          </cell>
          <cell r="D25">
            <v>15</v>
          </cell>
          <cell r="E25">
            <v>113</v>
          </cell>
          <cell r="F25">
            <v>15</v>
          </cell>
          <cell r="G25">
            <v>107</v>
          </cell>
          <cell r="H25">
            <v>15</v>
          </cell>
          <cell r="I25">
            <v>116</v>
          </cell>
          <cell r="J25">
            <v>15</v>
          </cell>
          <cell r="K25">
            <v>172</v>
          </cell>
          <cell r="L25">
            <v>15</v>
          </cell>
          <cell r="M25">
            <v>208</v>
          </cell>
          <cell r="N25">
            <v>15</v>
          </cell>
          <cell r="O25">
            <v>357</v>
          </cell>
          <cell r="P25">
            <v>15</v>
          </cell>
          <cell r="Q25">
            <v>1281</v>
          </cell>
          <cell r="R25">
            <v>15</v>
          </cell>
          <cell r="S25">
            <v>3381</v>
          </cell>
          <cell r="T25">
            <v>15</v>
          </cell>
          <cell r="U25">
            <v>8101</v>
          </cell>
          <cell r="V25">
            <v>15</v>
          </cell>
          <cell r="W25">
            <v>11451</v>
          </cell>
          <cell r="X25">
            <v>15</v>
          </cell>
          <cell r="Y25">
            <v>6401</v>
          </cell>
          <cell r="Z25">
            <v>15</v>
          </cell>
          <cell r="AA25">
            <v>13251</v>
          </cell>
          <cell r="AB25">
            <v>15</v>
          </cell>
          <cell r="AC25">
            <v>20401</v>
          </cell>
          <cell r="AD25">
            <v>15</v>
          </cell>
        </row>
        <row r="26">
          <cell r="C26">
            <v>93</v>
          </cell>
          <cell r="D26">
            <v>15</v>
          </cell>
          <cell r="E26">
            <v>115</v>
          </cell>
          <cell r="F26">
            <v>15</v>
          </cell>
          <cell r="G26">
            <v>110</v>
          </cell>
          <cell r="H26">
            <v>15</v>
          </cell>
          <cell r="I26">
            <v>120</v>
          </cell>
          <cell r="J26">
            <v>15</v>
          </cell>
          <cell r="K26">
            <v>177</v>
          </cell>
          <cell r="L26">
            <v>15</v>
          </cell>
          <cell r="M26">
            <v>212</v>
          </cell>
          <cell r="N26">
            <v>15</v>
          </cell>
          <cell r="O26">
            <v>360</v>
          </cell>
          <cell r="P26">
            <v>15</v>
          </cell>
          <cell r="Q26">
            <v>1320</v>
          </cell>
          <cell r="R26">
            <v>15</v>
          </cell>
          <cell r="S26">
            <v>3460</v>
          </cell>
          <cell r="T26">
            <v>15</v>
          </cell>
          <cell r="U26">
            <v>8200</v>
          </cell>
          <cell r="V26">
            <v>15</v>
          </cell>
          <cell r="W26">
            <v>12000</v>
          </cell>
          <cell r="X26">
            <v>15</v>
          </cell>
          <cell r="Y26">
            <v>6550</v>
          </cell>
          <cell r="Z26">
            <v>15</v>
          </cell>
          <cell r="AA26">
            <v>13500</v>
          </cell>
          <cell r="AB26">
            <v>15</v>
          </cell>
          <cell r="AC26">
            <v>21300</v>
          </cell>
          <cell r="AD26">
            <v>15</v>
          </cell>
          <cell r="AE26">
            <v>430</v>
          </cell>
          <cell r="AF26">
            <v>12</v>
          </cell>
          <cell r="AG26">
            <v>825</v>
          </cell>
          <cell r="AH26">
            <v>12</v>
          </cell>
          <cell r="AJ26">
            <v>12</v>
          </cell>
          <cell r="AK26">
            <v>190</v>
          </cell>
          <cell r="AL26">
            <v>12</v>
          </cell>
          <cell r="AM26">
            <v>650</v>
          </cell>
          <cell r="AN26">
            <v>12</v>
          </cell>
          <cell r="AO26">
            <v>1800</v>
          </cell>
          <cell r="AP26">
            <v>12</v>
          </cell>
          <cell r="AQ26">
            <v>1800</v>
          </cell>
          <cell r="AR26">
            <v>12</v>
          </cell>
          <cell r="AS26">
            <v>1800</v>
          </cell>
          <cell r="AT26">
            <v>12</v>
          </cell>
        </row>
        <row r="27">
          <cell r="C27">
            <v>94</v>
          </cell>
          <cell r="D27">
            <v>14</v>
          </cell>
          <cell r="E27">
            <v>116</v>
          </cell>
          <cell r="F27">
            <v>14</v>
          </cell>
          <cell r="G27">
            <v>111</v>
          </cell>
          <cell r="H27">
            <v>14</v>
          </cell>
          <cell r="I27">
            <v>121</v>
          </cell>
          <cell r="J27">
            <v>14</v>
          </cell>
          <cell r="K27">
            <v>178</v>
          </cell>
          <cell r="L27">
            <v>14</v>
          </cell>
          <cell r="M27">
            <v>213</v>
          </cell>
          <cell r="N27">
            <v>14</v>
          </cell>
          <cell r="O27">
            <v>363</v>
          </cell>
          <cell r="P27">
            <v>14</v>
          </cell>
          <cell r="Q27">
            <v>1321</v>
          </cell>
          <cell r="R27">
            <v>14</v>
          </cell>
          <cell r="S27">
            <v>3461</v>
          </cell>
          <cell r="T27">
            <v>14</v>
          </cell>
          <cell r="U27">
            <v>8201</v>
          </cell>
          <cell r="V27">
            <v>14</v>
          </cell>
          <cell r="W27">
            <v>12001</v>
          </cell>
          <cell r="X27">
            <v>14</v>
          </cell>
          <cell r="Y27">
            <v>6551</v>
          </cell>
          <cell r="Z27">
            <v>14</v>
          </cell>
          <cell r="AA27">
            <v>13501</v>
          </cell>
          <cell r="AB27">
            <v>14</v>
          </cell>
          <cell r="AC27">
            <v>21301</v>
          </cell>
          <cell r="AD27">
            <v>14</v>
          </cell>
        </row>
        <row r="28">
          <cell r="C28">
            <v>96</v>
          </cell>
          <cell r="D28">
            <v>14</v>
          </cell>
          <cell r="E28">
            <v>118</v>
          </cell>
          <cell r="F28">
            <v>14</v>
          </cell>
          <cell r="G28">
            <v>115</v>
          </cell>
          <cell r="H28">
            <v>14</v>
          </cell>
          <cell r="I28">
            <v>125</v>
          </cell>
          <cell r="J28">
            <v>14</v>
          </cell>
          <cell r="K28">
            <v>183</v>
          </cell>
          <cell r="L28">
            <v>14</v>
          </cell>
          <cell r="M28">
            <v>218</v>
          </cell>
          <cell r="N28">
            <v>14</v>
          </cell>
          <cell r="O28">
            <v>366</v>
          </cell>
          <cell r="P28">
            <v>14</v>
          </cell>
          <cell r="Q28">
            <v>1360</v>
          </cell>
          <cell r="R28">
            <v>14</v>
          </cell>
          <cell r="S28">
            <v>3550</v>
          </cell>
          <cell r="T28">
            <v>14</v>
          </cell>
          <cell r="U28">
            <v>8300</v>
          </cell>
          <cell r="V28">
            <v>14</v>
          </cell>
          <cell r="W28">
            <v>12150</v>
          </cell>
          <cell r="X28">
            <v>14</v>
          </cell>
          <cell r="Y28">
            <v>7100</v>
          </cell>
          <cell r="Z28">
            <v>14</v>
          </cell>
          <cell r="AA28">
            <v>14200</v>
          </cell>
          <cell r="AB28">
            <v>14</v>
          </cell>
          <cell r="AC28">
            <v>22200</v>
          </cell>
          <cell r="AD28">
            <v>14</v>
          </cell>
          <cell r="AE28">
            <v>440</v>
          </cell>
          <cell r="AF28">
            <v>13</v>
          </cell>
          <cell r="AG28">
            <v>850</v>
          </cell>
          <cell r="AH28">
            <v>13</v>
          </cell>
          <cell r="AI28">
            <v>140</v>
          </cell>
          <cell r="AJ28">
            <v>13</v>
          </cell>
          <cell r="AL28">
            <v>13</v>
          </cell>
          <cell r="AM28">
            <v>675</v>
          </cell>
          <cell r="AN28">
            <v>13</v>
          </cell>
          <cell r="AO28">
            <v>1900</v>
          </cell>
          <cell r="AP28">
            <v>13</v>
          </cell>
          <cell r="AQ28">
            <v>1900</v>
          </cell>
          <cell r="AR28">
            <v>13</v>
          </cell>
          <cell r="AS28">
            <v>1900</v>
          </cell>
          <cell r="AT28">
            <v>13</v>
          </cell>
        </row>
        <row r="29">
          <cell r="C29">
            <v>97</v>
          </cell>
          <cell r="D29">
            <v>13</v>
          </cell>
          <cell r="E29">
            <v>119</v>
          </cell>
          <cell r="F29">
            <v>13</v>
          </cell>
          <cell r="G29">
            <v>116</v>
          </cell>
          <cell r="H29">
            <v>13</v>
          </cell>
          <cell r="I29">
            <v>126</v>
          </cell>
          <cell r="J29">
            <v>13</v>
          </cell>
          <cell r="K29">
            <v>184</v>
          </cell>
          <cell r="L29">
            <v>13</v>
          </cell>
          <cell r="M29">
            <v>219</v>
          </cell>
          <cell r="N29">
            <v>13</v>
          </cell>
          <cell r="O29">
            <v>369</v>
          </cell>
          <cell r="P29">
            <v>13</v>
          </cell>
          <cell r="Q29">
            <v>1361</v>
          </cell>
          <cell r="R29">
            <v>13</v>
          </cell>
          <cell r="S29">
            <v>3551</v>
          </cell>
          <cell r="T29">
            <v>13</v>
          </cell>
          <cell r="U29">
            <v>8301</v>
          </cell>
          <cell r="V29">
            <v>13</v>
          </cell>
          <cell r="W29">
            <v>12151</v>
          </cell>
          <cell r="X29">
            <v>13</v>
          </cell>
          <cell r="Y29">
            <v>7101</v>
          </cell>
          <cell r="Z29">
            <v>13</v>
          </cell>
          <cell r="AA29">
            <v>14201</v>
          </cell>
          <cell r="AB29">
            <v>13</v>
          </cell>
          <cell r="AC29">
            <v>22201</v>
          </cell>
          <cell r="AD29">
            <v>13</v>
          </cell>
        </row>
        <row r="30">
          <cell r="C30">
            <v>99</v>
          </cell>
          <cell r="D30">
            <v>13</v>
          </cell>
          <cell r="E30">
            <v>121</v>
          </cell>
          <cell r="F30">
            <v>13</v>
          </cell>
          <cell r="G30">
            <v>120</v>
          </cell>
          <cell r="H30">
            <v>13</v>
          </cell>
          <cell r="I30">
            <v>130</v>
          </cell>
          <cell r="J30">
            <v>13</v>
          </cell>
          <cell r="K30">
            <v>190</v>
          </cell>
          <cell r="L30">
            <v>13</v>
          </cell>
          <cell r="M30">
            <v>224</v>
          </cell>
          <cell r="N30">
            <v>13</v>
          </cell>
          <cell r="O30">
            <v>372</v>
          </cell>
          <cell r="P30">
            <v>13</v>
          </cell>
          <cell r="Q30">
            <v>1400</v>
          </cell>
          <cell r="R30">
            <v>13</v>
          </cell>
          <cell r="S30">
            <v>4040</v>
          </cell>
          <cell r="T30">
            <v>13</v>
          </cell>
          <cell r="U30">
            <v>8400</v>
          </cell>
          <cell r="V30">
            <v>13</v>
          </cell>
          <cell r="W30">
            <v>12300</v>
          </cell>
          <cell r="X30">
            <v>13</v>
          </cell>
          <cell r="Y30">
            <v>7250</v>
          </cell>
          <cell r="Z30">
            <v>13</v>
          </cell>
          <cell r="AA30">
            <v>14500</v>
          </cell>
          <cell r="AB30">
            <v>13</v>
          </cell>
          <cell r="AC30">
            <v>23100</v>
          </cell>
          <cell r="AD30">
            <v>13</v>
          </cell>
          <cell r="AE30">
            <v>450</v>
          </cell>
          <cell r="AF30">
            <v>14</v>
          </cell>
          <cell r="AG30">
            <v>875</v>
          </cell>
          <cell r="AH30">
            <v>14</v>
          </cell>
          <cell r="AI30">
            <v>144</v>
          </cell>
          <cell r="AJ30">
            <v>14</v>
          </cell>
          <cell r="AK30">
            <v>220</v>
          </cell>
          <cell r="AL30">
            <v>14</v>
          </cell>
          <cell r="AM30">
            <v>700</v>
          </cell>
          <cell r="AN30">
            <v>14</v>
          </cell>
          <cell r="AO30">
            <v>2000</v>
          </cell>
          <cell r="AP30">
            <v>14</v>
          </cell>
          <cell r="AQ30">
            <v>2000</v>
          </cell>
          <cell r="AR30">
            <v>14</v>
          </cell>
          <cell r="AS30">
            <v>2000</v>
          </cell>
          <cell r="AT30">
            <v>14</v>
          </cell>
        </row>
        <row r="31">
          <cell r="C31">
            <v>100</v>
          </cell>
          <cell r="D31">
            <v>12</v>
          </cell>
          <cell r="E31">
            <v>122</v>
          </cell>
          <cell r="F31">
            <v>12</v>
          </cell>
          <cell r="G31">
            <v>121</v>
          </cell>
          <cell r="H31">
            <v>12</v>
          </cell>
          <cell r="I31">
            <v>131</v>
          </cell>
          <cell r="J31">
            <v>12</v>
          </cell>
          <cell r="K31">
            <v>191</v>
          </cell>
          <cell r="L31">
            <v>12</v>
          </cell>
          <cell r="M31">
            <v>225</v>
          </cell>
          <cell r="N31">
            <v>12</v>
          </cell>
          <cell r="O31">
            <v>375</v>
          </cell>
          <cell r="P31">
            <v>12</v>
          </cell>
          <cell r="Q31">
            <v>1401</v>
          </cell>
          <cell r="R31">
            <v>12</v>
          </cell>
          <cell r="S31">
            <v>4041</v>
          </cell>
          <cell r="T31">
            <v>12</v>
          </cell>
          <cell r="U31">
            <v>8401</v>
          </cell>
          <cell r="V31">
            <v>12</v>
          </cell>
          <cell r="W31">
            <v>12301</v>
          </cell>
          <cell r="X31">
            <v>12</v>
          </cell>
          <cell r="Y31">
            <v>7251</v>
          </cell>
          <cell r="Z31">
            <v>12</v>
          </cell>
          <cell r="AA31">
            <v>14501</v>
          </cell>
          <cell r="AB31">
            <v>12</v>
          </cell>
          <cell r="AC31">
            <v>23101</v>
          </cell>
          <cell r="AD31">
            <v>12</v>
          </cell>
        </row>
        <row r="32">
          <cell r="C32">
            <v>102</v>
          </cell>
          <cell r="D32">
            <v>12</v>
          </cell>
          <cell r="E32">
            <v>125</v>
          </cell>
          <cell r="F32">
            <v>12</v>
          </cell>
          <cell r="G32">
            <v>125</v>
          </cell>
          <cell r="H32">
            <v>12</v>
          </cell>
          <cell r="I32">
            <v>135</v>
          </cell>
          <cell r="J32">
            <v>12</v>
          </cell>
          <cell r="K32">
            <v>197</v>
          </cell>
          <cell r="L32">
            <v>12</v>
          </cell>
          <cell r="M32">
            <v>230</v>
          </cell>
          <cell r="N32">
            <v>12</v>
          </cell>
          <cell r="O32">
            <v>378</v>
          </cell>
          <cell r="P32">
            <v>12</v>
          </cell>
          <cell r="Q32">
            <v>1450</v>
          </cell>
          <cell r="R32">
            <v>12</v>
          </cell>
          <cell r="S32">
            <v>4130</v>
          </cell>
          <cell r="T32">
            <v>12</v>
          </cell>
          <cell r="U32">
            <v>8500</v>
          </cell>
          <cell r="V32">
            <v>12</v>
          </cell>
          <cell r="W32">
            <v>12450</v>
          </cell>
          <cell r="X32">
            <v>12</v>
          </cell>
          <cell r="Y32">
            <v>7400</v>
          </cell>
          <cell r="Z32">
            <v>12</v>
          </cell>
          <cell r="AA32">
            <v>15200</v>
          </cell>
          <cell r="AB32">
            <v>12</v>
          </cell>
          <cell r="AC32">
            <v>24000</v>
          </cell>
          <cell r="AD32">
            <v>12</v>
          </cell>
          <cell r="AE32">
            <v>460</v>
          </cell>
          <cell r="AF32">
            <v>15</v>
          </cell>
          <cell r="AG32">
            <v>900</v>
          </cell>
          <cell r="AH32">
            <v>15</v>
          </cell>
          <cell r="AJ32">
            <v>15</v>
          </cell>
          <cell r="AK32">
            <v>230</v>
          </cell>
          <cell r="AL32">
            <v>15</v>
          </cell>
          <cell r="AM32">
            <v>725</v>
          </cell>
          <cell r="AN32">
            <v>15</v>
          </cell>
          <cell r="AO32">
            <v>2100</v>
          </cell>
          <cell r="AP32">
            <v>15</v>
          </cell>
          <cell r="AQ32">
            <v>2200</v>
          </cell>
          <cell r="AR32">
            <v>15</v>
          </cell>
          <cell r="AS32">
            <v>2200</v>
          </cell>
          <cell r="AT32">
            <v>15</v>
          </cell>
        </row>
        <row r="33">
          <cell r="C33">
            <v>103</v>
          </cell>
          <cell r="D33">
            <v>11</v>
          </cell>
          <cell r="E33">
            <v>126</v>
          </cell>
          <cell r="F33">
            <v>11</v>
          </cell>
          <cell r="G33">
            <v>126</v>
          </cell>
          <cell r="H33">
            <v>11</v>
          </cell>
          <cell r="I33">
            <v>136</v>
          </cell>
          <cell r="J33">
            <v>11</v>
          </cell>
          <cell r="K33">
            <v>198</v>
          </cell>
          <cell r="L33">
            <v>11</v>
          </cell>
          <cell r="M33">
            <v>231</v>
          </cell>
          <cell r="N33">
            <v>11</v>
          </cell>
          <cell r="O33">
            <v>381</v>
          </cell>
          <cell r="P33">
            <v>11</v>
          </cell>
          <cell r="Q33">
            <v>1451</v>
          </cell>
          <cell r="R33">
            <v>11</v>
          </cell>
          <cell r="S33">
            <v>4131</v>
          </cell>
          <cell r="T33">
            <v>11</v>
          </cell>
          <cell r="U33">
            <v>8501</v>
          </cell>
          <cell r="V33">
            <v>11</v>
          </cell>
          <cell r="W33">
            <v>12451</v>
          </cell>
          <cell r="X33">
            <v>11</v>
          </cell>
          <cell r="Y33">
            <v>7401</v>
          </cell>
          <cell r="Z33">
            <v>11</v>
          </cell>
          <cell r="AA33">
            <v>15201</v>
          </cell>
          <cell r="AB33">
            <v>11</v>
          </cell>
          <cell r="AC33">
            <v>24001</v>
          </cell>
          <cell r="AD33">
            <v>11</v>
          </cell>
        </row>
        <row r="34">
          <cell r="C34">
            <v>105</v>
          </cell>
          <cell r="D34">
            <v>11</v>
          </cell>
          <cell r="E34">
            <v>129</v>
          </cell>
          <cell r="F34">
            <v>11</v>
          </cell>
          <cell r="G34">
            <v>130</v>
          </cell>
          <cell r="H34">
            <v>11</v>
          </cell>
          <cell r="I34">
            <v>140</v>
          </cell>
          <cell r="J34">
            <v>11</v>
          </cell>
          <cell r="K34">
            <v>204</v>
          </cell>
          <cell r="L34">
            <v>11</v>
          </cell>
          <cell r="M34">
            <v>237</v>
          </cell>
          <cell r="N34">
            <v>11</v>
          </cell>
          <cell r="O34">
            <v>384</v>
          </cell>
          <cell r="P34">
            <v>11</v>
          </cell>
          <cell r="Q34">
            <v>1500</v>
          </cell>
          <cell r="R34">
            <v>11</v>
          </cell>
          <cell r="S34">
            <v>4220</v>
          </cell>
          <cell r="T34">
            <v>11</v>
          </cell>
          <cell r="U34">
            <v>9000</v>
          </cell>
          <cell r="V34">
            <v>11</v>
          </cell>
          <cell r="W34">
            <v>13000</v>
          </cell>
          <cell r="X34">
            <v>11</v>
          </cell>
          <cell r="Y34">
            <v>7550</v>
          </cell>
          <cell r="Z34">
            <v>11</v>
          </cell>
          <cell r="AA34">
            <v>15500</v>
          </cell>
          <cell r="AB34">
            <v>11</v>
          </cell>
          <cell r="AC34">
            <v>24500</v>
          </cell>
          <cell r="AD34">
            <v>11</v>
          </cell>
          <cell r="AE34">
            <v>470</v>
          </cell>
          <cell r="AF34">
            <v>16</v>
          </cell>
          <cell r="AG34">
            <v>925</v>
          </cell>
          <cell r="AH34">
            <v>16</v>
          </cell>
          <cell r="AI34">
            <v>148</v>
          </cell>
          <cell r="AJ34">
            <v>16</v>
          </cell>
          <cell r="AK34">
            <v>240</v>
          </cell>
          <cell r="AL34">
            <v>16</v>
          </cell>
          <cell r="AM34">
            <v>750</v>
          </cell>
          <cell r="AN34">
            <v>16</v>
          </cell>
          <cell r="AO34">
            <v>2200</v>
          </cell>
          <cell r="AP34">
            <v>16</v>
          </cell>
          <cell r="AQ34">
            <v>2400</v>
          </cell>
          <cell r="AR34">
            <v>16</v>
          </cell>
          <cell r="AS34">
            <v>2400</v>
          </cell>
          <cell r="AT34">
            <v>16</v>
          </cell>
        </row>
        <row r="35">
          <cell r="C35">
            <v>106</v>
          </cell>
          <cell r="D35">
            <v>10</v>
          </cell>
          <cell r="E35">
            <v>130</v>
          </cell>
          <cell r="F35">
            <v>10</v>
          </cell>
          <cell r="G35">
            <v>131</v>
          </cell>
          <cell r="H35">
            <v>10</v>
          </cell>
          <cell r="I35">
            <v>141</v>
          </cell>
          <cell r="J35">
            <v>10</v>
          </cell>
          <cell r="K35">
            <v>205</v>
          </cell>
          <cell r="L35">
            <v>10</v>
          </cell>
          <cell r="M35">
            <v>238</v>
          </cell>
          <cell r="N35">
            <v>10</v>
          </cell>
          <cell r="O35">
            <v>387</v>
          </cell>
          <cell r="P35">
            <v>10</v>
          </cell>
          <cell r="Q35">
            <v>1501</v>
          </cell>
          <cell r="R35">
            <v>10</v>
          </cell>
          <cell r="S35">
            <v>4221</v>
          </cell>
          <cell r="T35">
            <v>10</v>
          </cell>
          <cell r="U35">
            <v>9001</v>
          </cell>
          <cell r="V35">
            <v>10</v>
          </cell>
          <cell r="W35">
            <v>13001</v>
          </cell>
          <cell r="X35">
            <v>10</v>
          </cell>
          <cell r="Y35">
            <v>7551</v>
          </cell>
          <cell r="Z35">
            <v>10</v>
          </cell>
          <cell r="AA35">
            <v>15501</v>
          </cell>
          <cell r="AB35">
            <v>10</v>
          </cell>
          <cell r="AC35">
            <v>24501</v>
          </cell>
          <cell r="AD35">
            <v>10</v>
          </cell>
        </row>
        <row r="36">
          <cell r="C36">
            <v>108</v>
          </cell>
          <cell r="D36">
            <v>10</v>
          </cell>
          <cell r="E36">
            <v>133</v>
          </cell>
          <cell r="F36">
            <v>10</v>
          </cell>
          <cell r="G36">
            <v>135</v>
          </cell>
          <cell r="H36">
            <v>10</v>
          </cell>
          <cell r="I36">
            <v>145</v>
          </cell>
          <cell r="J36">
            <v>10</v>
          </cell>
          <cell r="K36">
            <v>211</v>
          </cell>
          <cell r="L36">
            <v>10</v>
          </cell>
          <cell r="M36">
            <v>244</v>
          </cell>
          <cell r="N36">
            <v>10</v>
          </cell>
          <cell r="O36">
            <v>390</v>
          </cell>
          <cell r="P36">
            <v>10</v>
          </cell>
          <cell r="Q36">
            <v>1550</v>
          </cell>
          <cell r="R36">
            <v>10</v>
          </cell>
          <cell r="S36">
            <v>4310</v>
          </cell>
          <cell r="T36">
            <v>10</v>
          </cell>
          <cell r="U36">
            <v>9200</v>
          </cell>
          <cell r="V36">
            <v>10</v>
          </cell>
          <cell r="W36">
            <v>13150</v>
          </cell>
          <cell r="X36">
            <v>10</v>
          </cell>
          <cell r="Y36">
            <v>8100</v>
          </cell>
          <cell r="Z36">
            <v>10</v>
          </cell>
          <cell r="AA36">
            <v>16200</v>
          </cell>
          <cell r="AB36">
            <v>10</v>
          </cell>
          <cell r="AC36">
            <v>25400</v>
          </cell>
          <cell r="AD36">
            <v>10</v>
          </cell>
          <cell r="AE36">
            <v>480</v>
          </cell>
          <cell r="AF36">
            <v>17</v>
          </cell>
          <cell r="AG36">
            <v>950</v>
          </cell>
          <cell r="AH36">
            <v>17</v>
          </cell>
          <cell r="AI36">
            <v>152</v>
          </cell>
          <cell r="AJ36">
            <v>17</v>
          </cell>
          <cell r="AK36">
            <v>260</v>
          </cell>
          <cell r="AL36">
            <v>17</v>
          </cell>
          <cell r="AM36">
            <v>775</v>
          </cell>
          <cell r="AN36">
            <v>17</v>
          </cell>
          <cell r="AO36">
            <v>2300</v>
          </cell>
          <cell r="AP36">
            <v>17</v>
          </cell>
          <cell r="AQ36">
            <v>2600</v>
          </cell>
          <cell r="AR36">
            <v>17</v>
          </cell>
          <cell r="AS36">
            <v>2600</v>
          </cell>
          <cell r="AT36">
            <v>17</v>
          </cell>
        </row>
        <row r="37">
          <cell r="C37">
            <v>109</v>
          </cell>
          <cell r="D37">
            <v>9</v>
          </cell>
          <cell r="E37">
            <v>134</v>
          </cell>
          <cell r="F37">
            <v>9</v>
          </cell>
          <cell r="G37">
            <v>136</v>
          </cell>
          <cell r="H37">
            <v>9</v>
          </cell>
          <cell r="I37">
            <v>146</v>
          </cell>
          <cell r="J37">
            <v>9</v>
          </cell>
          <cell r="K37">
            <v>212</v>
          </cell>
          <cell r="L37">
            <v>9</v>
          </cell>
          <cell r="M37">
            <v>245</v>
          </cell>
          <cell r="N37">
            <v>9</v>
          </cell>
          <cell r="O37">
            <v>393</v>
          </cell>
          <cell r="P37">
            <v>9</v>
          </cell>
          <cell r="Q37">
            <v>1551</v>
          </cell>
          <cell r="R37">
            <v>9</v>
          </cell>
          <cell r="S37">
            <v>4311</v>
          </cell>
          <cell r="T37">
            <v>9</v>
          </cell>
          <cell r="U37">
            <v>9201</v>
          </cell>
          <cell r="V37">
            <v>9</v>
          </cell>
          <cell r="W37">
            <v>13151</v>
          </cell>
          <cell r="X37">
            <v>9</v>
          </cell>
          <cell r="Y37">
            <v>8101</v>
          </cell>
          <cell r="Z37">
            <v>9</v>
          </cell>
          <cell r="AA37">
            <v>16201</v>
          </cell>
          <cell r="AB37">
            <v>9</v>
          </cell>
          <cell r="AC37">
            <v>25401</v>
          </cell>
          <cell r="AD37">
            <v>9</v>
          </cell>
        </row>
        <row r="38">
          <cell r="C38">
            <v>112</v>
          </cell>
          <cell r="D38">
            <v>9</v>
          </cell>
          <cell r="E38">
            <v>137</v>
          </cell>
          <cell r="F38">
            <v>9</v>
          </cell>
          <cell r="G38">
            <v>140</v>
          </cell>
          <cell r="H38">
            <v>9</v>
          </cell>
          <cell r="I38">
            <v>150</v>
          </cell>
          <cell r="J38">
            <v>9</v>
          </cell>
          <cell r="K38">
            <v>218</v>
          </cell>
          <cell r="L38">
            <v>9</v>
          </cell>
          <cell r="M38">
            <v>251</v>
          </cell>
          <cell r="N38">
            <v>9</v>
          </cell>
          <cell r="O38">
            <v>396</v>
          </cell>
          <cell r="P38">
            <v>9</v>
          </cell>
          <cell r="Q38">
            <v>2000</v>
          </cell>
          <cell r="R38">
            <v>9</v>
          </cell>
          <cell r="S38">
            <v>4400</v>
          </cell>
          <cell r="T38">
            <v>9</v>
          </cell>
          <cell r="U38">
            <v>9400</v>
          </cell>
          <cell r="V38">
            <v>9</v>
          </cell>
          <cell r="W38">
            <v>13300</v>
          </cell>
          <cell r="X38">
            <v>9</v>
          </cell>
          <cell r="Y38">
            <v>8250</v>
          </cell>
          <cell r="Z38">
            <v>9</v>
          </cell>
          <cell r="AA38">
            <v>16500</v>
          </cell>
          <cell r="AB38">
            <v>9</v>
          </cell>
          <cell r="AC38">
            <v>26300</v>
          </cell>
          <cell r="AD38">
            <v>9</v>
          </cell>
          <cell r="AE38">
            <v>490</v>
          </cell>
          <cell r="AF38">
            <v>18</v>
          </cell>
          <cell r="AG38">
            <v>975</v>
          </cell>
          <cell r="AH38">
            <v>18</v>
          </cell>
          <cell r="AI38">
            <v>156</v>
          </cell>
          <cell r="AJ38">
            <v>18</v>
          </cell>
          <cell r="AK38">
            <v>280</v>
          </cell>
          <cell r="AL38">
            <v>18</v>
          </cell>
          <cell r="AM38">
            <v>800</v>
          </cell>
          <cell r="AN38">
            <v>18</v>
          </cell>
          <cell r="AO38">
            <v>2400</v>
          </cell>
          <cell r="AP38">
            <v>18</v>
          </cell>
          <cell r="AQ38">
            <v>2800</v>
          </cell>
          <cell r="AR38">
            <v>18</v>
          </cell>
          <cell r="AS38">
            <v>2800</v>
          </cell>
          <cell r="AT38">
            <v>18</v>
          </cell>
        </row>
        <row r="39">
          <cell r="C39">
            <v>113</v>
          </cell>
          <cell r="D39">
            <v>8</v>
          </cell>
          <cell r="E39">
            <v>138</v>
          </cell>
          <cell r="F39">
            <v>8</v>
          </cell>
          <cell r="G39">
            <v>141</v>
          </cell>
          <cell r="H39">
            <v>8</v>
          </cell>
          <cell r="I39">
            <v>151</v>
          </cell>
          <cell r="J39">
            <v>8</v>
          </cell>
          <cell r="K39">
            <v>219</v>
          </cell>
          <cell r="L39">
            <v>8</v>
          </cell>
          <cell r="M39">
            <v>252</v>
          </cell>
          <cell r="N39">
            <v>8</v>
          </cell>
          <cell r="O39">
            <v>399</v>
          </cell>
          <cell r="P39">
            <v>8</v>
          </cell>
          <cell r="Q39">
            <v>2001</v>
          </cell>
          <cell r="R39">
            <v>8</v>
          </cell>
          <cell r="S39">
            <v>4401</v>
          </cell>
          <cell r="T39">
            <v>8</v>
          </cell>
          <cell r="U39">
            <v>9401</v>
          </cell>
          <cell r="V39">
            <v>8</v>
          </cell>
          <cell r="W39">
            <v>13301</v>
          </cell>
          <cell r="X39">
            <v>8</v>
          </cell>
          <cell r="Y39">
            <v>8251</v>
          </cell>
          <cell r="Z39">
            <v>8</v>
          </cell>
          <cell r="AA39">
            <v>16501</v>
          </cell>
          <cell r="AB39">
            <v>8</v>
          </cell>
          <cell r="AC39">
            <v>26301</v>
          </cell>
          <cell r="AD39">
            <v>8</v>
          </cell>
        </row>
        <row r="40">
          <cell r="C40">
            <v>116</v>
          </cell>
          <cell r="D40">
            <v>8</v>
          </cell>
          <cell r="E40">
            <v>141</v>
          </cell>
          <cell r="F40">
            <v>8</v>
          </cell>
          <cell r="G40">
            <v>145</v>
          </cell>
          <cell r="H40">
            <v>8</v>
          </cell>
          <cell r="I40">
            <v>155</v>
          </cell>
          <cell r="J40">
            <v>8</v>
          </cell>
          <cell r="K40">
            <v>225</v>
          </cell>
          <cell r="L40">
            <v>8</v>
          </cell>
          <cell r="M40">
            <v>258</v>
          </cell>
          <cell r="N40">
            <v>8</v>
          </cell>
          <cell r="O40">
            <v>402</v>
          </cell>
          <cell r="P40">
            <v>8</v>
          </cell>
          <cell r="Q40">
            <v>2060</v>
          </cell>
          <cell r="R40">
            <v>8</v>
          </cell>
          <cell r="S40">
            <v>4500</v>
          </cell>
          <cell r="T40">
            <v>8</v>
          </cell>
          <cell r="U40">
            <v>10000</v>
          </cell>
          <cell r="V40">
            <v>8</v>
          </cell>
          <cell r="W40">
            <v>13450</v>
          </cell>
          <cell r="X40">
            <v>8</v>
          </cell>
          <cell r="Y40">
            <v>8400</v>
          </cell>
          <cell r="Z40">
            <v>8</v>
          </cell>
          <cell r="AA40">
            <v>17200</v>
          </cell>
          <cell r="AB40">
            <v>8</v>
          </cell>
          <cell r="AC40">
            <v>27200</v>
          </cell>
          <cell r="AD40">
            <v>8</v>
          </cell>
          <cell r="AE40">
            <v>500</v>
          </cell>
          <cell r="AF40">
            <v>19</v>
          </cell>
          <cell r="AG40">
            <v>1000</v>
          </cell>
          <cell r="AH40">
            <v>19</v>
          </cell>
          <cell r="AI40">
            <v>160</v>
          </cell>
          <cell r="AJ40">
            <v>19</v>
          </cell>
          <cell r="AK40">
            <v>300</v>
          </cell>
          <cell r="AL40">
            <v>19</v>
          </cell>
          <cell r="AM40">
            <v>850</v>
          </cell>
          <cell r="AN40">
            <v>19</v>
          </cell>
          <cell r="AO40">
            <v>2500</v>
          </cell>
          <cell r="AP40">
            <v>19</v>
          </cell>
          <cell r="AQ40">
            <v>3000</v>
          </cell>
          <cell r="AR40">
            <v>19</v>
          </cell>
          <cell r="AS40">
            <v>3000</v>
          </cell>
          <cell r="AT40">
            <v>19</v>
          </cell>
        </row>
        <row r="41">
          <cell r="C41">
            <v>117</v>
          </cell>
          <cell r="D41">
            <v>7</v>
          </cell>
          <cell r="E41">
            <v>142</v>
          </cell>
          <cell r="F41">
            <v>7</v>
          </cell>
          <cell r="G41">
            <v>146</v>
          </cell>
          <cell r="H41">
            <v>7</v>
          </cell>
          <cell r="I41">
            <v>156</v>
          </cell>
          <cell r="J41">
            <v>7</v>
          </cell>
          <cell r="K41">
            <v>226</v>
          </cell>
          <cell r="L41">
            <v>7</v>
          </cell>
          <cell r="M41">
            <v>259</v>
          </cell>
          <cell r="N41">
            <v>7</v>
          </cell>
          <cell r="O41">
            <v>405</v>
          </cell>
          <cell r="P41">
            <v>7</v>
          </cell>
          <cell r="Q41">
            <v>2061</v>
          </cell>
          <cell r="R41">
            <v>7</v>
          </cell>
          <cell r="S41">
            <v>4501</v>
          </cell>
          <cell r="T41">
            <v>7</v>
          </cell>
          <cell r="U41">
            <v>10001</v>
          </cell>
          <cell r="V41">
            <v>7</v>
          </cell>
          <cell r="W41">
            <v>13451</v>
          </cell>
          <cell r="X41">
            <v>7</v>
          </cell>
          <cell r="Y41">
            <v>8401</v>
          </cell>
          <cell r="Z41">
            <v>7</v>
          </cell>
          <cell r="AA41">
            <v>17201</v>
          </cell>
          <cell r="AB41">
            <v>7</v>
          </cell>
          <cell r="AC41">
            <v>27201</v>
          </cell>
          <cell r="AD41">
            <v>7</v>
          </cell>
        </row>
        <row r="42">
          <cell r="C42">
            <v>120</v>
          </cell>
          <cell r="D42">
            <v>7</v>
          </cell>
          <cell r="E42">
            <v>145</v>
          </cell>
          <cell r="F42">
            <v>7</v>
          </cell>
          <cell r="G42">
            <v>150</v>
          </cell>
          <cell r="H42">
            <v>7</v>
          </cell>
          <cell r="I42">
            <v>160</v>
          </cell>
          <cell r="J42">
            <v>7</v>
          </cell>
          <cell r="K42">
            <v>232</v>
          </cell>
          <cell r="L42">
            <v>7</v>
          </cell>
          <cell r="M42">
            <v>265</v>
          </cell>
          <cell r="N42">
            <v>7</v>
          </cell>
          <cell r="O42">
            <v>408</v>
          </cell>
          <cell r="P42">
            <v>7</v>
          </cell>
          <cell r="Q42">
            <v>2120</v>
          </cell>
          <cell r="R42">
            <v>7</v>
          </cell>
          <cell r="S42">
            <v>5000</v>
          </cell>
          <cell r="T42">
            <v>7</v>
          </cell>
          <cell r="U42">
            <v>10200</v>
          </cell>
          <cell r="V42">
            <v>7</v>
          </cell>
          <cell r="W42">
            <v>14000</v>
          </cell>
          <cell r="X42">
            <v>7</v>
          </cell>
          <cell r="Y42">
            <v>8550</v>
          </cell>
          <cell r="Z42">
            <v>7</v>
          </cell>
          <cell r="AA42">
            <v>17500</v>
          </cell>
          <cell r="AB42">
            <v>7</v>
          </cell>
          <cell r="AC42">
            <v>28100</v>
          </cell>
          <cell r="AD42">
            <v>7</v>
          </cell>
          <cell r="AE42">
            <v>520</v>
          </cell>
          <cell r="AF42">
            <v>20</v>
          </cell>
          <cell r="AG42">
            <v>1050</v>
          </cell>
          <cell r="AH42">
            <v>20</v>
          </cell>
          <cell r="AI42">
            <v>164</v>
          </cell>
          <cell r="AJ42">
            <v>20</v>
          </cell>
          <cell r="AK42">
            <v>320</v>
          </cell>
          <cell r="AL42">
            <v>20</v>
          </cell>
          <cell r="AM42">
            <v>900</v>
          </cell>
          <cell r="AN42">
            <v>20</v>
          </cell>
          <cell r="AO42">
            <v>2600</v>
          </cell>
          <cell r="AP42">
            <v>20</v>
          </cell>
          <cell r="AQ42">
            <v>3500</v>
          </cell>
          <cell r="AR42">
            <v>20</v>
          </cell>
          <cell r="AS42">
            <v>3200</v>
          </cell>
          <cell r="AT42">
            <v>20</v>
          </cell>
        </row>
        <row r="43">
          <cell r="C43">
            <v>121</v>
          </cell>
          <cell r="D43">
            <v>6</v>
          </cell>
          <cell r="E43">
            <v>146</v>
          </cell>
          <cell r="F43">
            <v>6</v>
          </cell>
          <cell r="G43">
            <v>151</v>
          </cell>
          <cell r="H43">
            <v>6</v>
          </cell>
          <cell r="I43">
            <v>161</v>
          </cell>
          <cell r="J43">
            <v>6</v>
          </cell>
          <cell r="K43">
            <v>233</v>
          </cell>
          <cell r="L43">
            <v>6</v>
          </cell>
          <cell r="M43">
            <v>266</v>
          </cell>
          <cell r="N43">
            <v>6</v>
          </cell>
          <cell r="O43">
            <v>411</v>
          </cell>
          <cell r="P43">
            <v>6</v>
          </cell>
          <cell r="Q43">
            <v>2121</v>
          </cell>
          <cell r="R43">
            <v>6</v>
          </cell>
          <cell r="S43">
            <v>5001</v>
          </cell>
          <cell r="T43">
            <v>6</v>
          </cell>
          <cell r="U43">
            <v>10201</v>
          </cell>
          <cell r="V43">
            <v>6</v>
          </cell>
          <cell r="W43">
            <v>14001</v>
          </cell>
          <cell r="X43">
            <v>6</v>
          </cell>
          <cell r="Y43">
            <v>8551</v>
          </cell>
          <cell r="Z43">
            <v>6</v>
          </cell>
          <cell r="AA43">
            <v>17501</v>
          </cell>
          <cell r="AB43">
            <v>6</v>
          </cell>
          <cell r="AC43">
            <v>28101</v>
          </cell>
          <cell r="AD43">
            <v>6</v>
          </cell>
        </row>
        <row r="44">
          <cell r="C44">
            <v>125</v>
          </cell>
          <cell r="D44">
            <v>6</v>
          </cell>
          <cell r="E44">
            <v>149</v>
          </cell>
          <cell r="F44">
            <v>6</v>
          </cell>
          <cell r="G44">
            <v>155</v>
          </cell>
          <cell r="H44">
            <v>6</v>
          </cell>
          <cell r="I44">
            <v>165</v>
          </cell>
          <cell r="J44">
            <v>6</v>
          </cell>
          <cell r="K44">
            <v>239</v>
          </cell>
          <cell r="L44">
            <v>6</v>
          </cell>
          <cell r="M44">
            <v>272</v>
          </cell>
          <cell r="N44">
            <v>6</v>
          </cell>
          <cell r="O44">
            <v>414</v>
          </cell>
          <cell r="P44">
            <v>6</v>
          </cell>
          <cell r="Q44">
            <v>2180</v>
          </cell>
          <cell r="R44">
            <v>6</v>
          </cell>
          <cell r="S44">
            <v>5100</v>
          </cell>
          <cell r="T44">
            <v>6</v>
          </cell>
          <cell r="U44">
            <v>10400</v>
          </cell>
          <cell r="V44">
            <v>6</v>
          </cell>
          <cell r="W44">
            <v>14150</v>
          </cell>
          <cell r="X44">
            <v>6</v>
          </cell>
          <cell r="Y44">
            <v>9100</v>
          </cell>
          <cell r="Z44">
            <v>6</v>
          </cell>
          <cell r="AA44">
            <v>18200</v>
          </cell>
          <cell r="AB44">
            <v>6</v>
          </cell>
          <cell r="AC44">
            <v>29000</v>
          </cell>
          <cell r="AD44">
            <v>6</v>
          </cell>
          <cell r="AE44">
            <v>540</v>
          </cell>
          <cell r="AF44">
            <v>21</v>
          </cell>
          <cell r="AG44">
            <v>1100</v>
          </cell>
          <cell r="AH44">
            <v>21</v>
          </cell>
          <cell r="AI44">
            <v>168</v>
          </cell>
          <cell r="AJ44">
            <v>21</v>
          </cell>
          <cell r="AK44">
            <v>340</v>
          </cell>
          <cell r="AL44">
            <v>21</v>
          </cell>
          <cell r="AM44">
            <v>1000</v>
          </cell>
          <cell r="AN44">
            <v>21</v>
          </cell>
          <cell r="AO44">
            <v>2800</v>
          </cell>
          <cell r="AP44">
            <v>21</v>
          </cell>
          <cell r="AQ44">
            <v>3800</v>
          </cell>
          <cell r="AR44">
            <v>21</v>
          </cell>
          <cell r="AS44">
            <v>3400</v>
          </cell>
          <cell r="AT44">
            <v>21</v>
          </cell>
        </row>
        <row r="45">
          <cell r="C45">
            <v>126</v>
          </cell>
          <cell r="D45">
            <v>5</v>
          </cell>
          <cell r="E45">
            <v>150</v>
          </cell>
          <cell r="F45">
            <v>5</v>
          </cell>
          <cell r="G45">
            <v>156</v>
          </cell>
          <cell r="H45">
            <v>5</v>
          </cell>
          <cell r="I45">
            <v>166</v>
          </cell>
          <cell r="J45">
            <v>5</v>
          </cell>
          <cell r="K45">
            <v>240</v>
          </cell>
          <cell r="L45">
            <v>5</v>
          </cell>
          <cell r="M45">
            <v>273</v>
          </cell>
          <cell r="N45">
            <v>5</v>
          </cell>
          <cell r="O45">
            <v>417</v>
          </cell>
          <cell r="P45">
            <v>5</v>
          </cell>
          <cell r="Q45">
            <v>2181</v>
          </cell>
          <cell r="R45">
            <v>5</v>
          </cell>
          <cell r="S45">
            <v>5101</v>
          </cell>
          <cell r="T45">
            <v>5</v>
          </cell>
          <cell r="U45">
            <v>10401</v>
          </cell>
          <cell r="V45">
            <v>5</v>
          </cell>
          <cell r="W45">
            <v>14151</v>
          </cell>
          <cell r="X45">
            <v>5</v>
          </cell>
          <cell r="Y45">
            <v>9101</v>
          </cell>
          <cell r="Z45">
            <v>5</v>
          </cell>
          <cell r="AA45">
            <v>18201</v>
          </cell>
          <cell r="AB45">
            <v>5</v>
          </cell>
          <cell r="AC45">
            <v>29001</v>
          </cell>
          <cell r="AD45">
            <v>5</v>
          </cell>
        </row>
        <row r="46">
          <cell r="C46">
            <v>130</v>
          </cell>
          <cell r="D46">
            <v>5</v>
          </cell>
          <cell r="E46">
            <v>153</v>
          </cell>
          <cell r="F46">
            <v>5</v>
          </cell>
          <cell r="G46">
            <v>160</v>
          </cell>
          <cell r="H46">
            <v>5</v>
          </cell>
          <cell r="I46">
            <v>170</v>
          </cell>
          <cell r="J46">
            <v>5</v>
          </cell>
          <cell r="K46">
            <v>246</v>
          </cell>
          <cell r="L46">
            <v>5</v>
          </cell>
          <cell r="M46">
            <v>280</v>
          </cell>
          <cell r="N46">
            <v>5</v>
          </cell>
          <cell r="O46">
            <v>420</v>
          </cell>
          <cell r="P46">
            <v>5</v>
          </cell>
          <cell r="Q46">
            <v>2250</v>
          </cell>
          <cell r="R46">
            <v>5</v>
          </cell>
          <cell r="S46">
            <v>5200</v>
          </cell>
          <cell r="T46">
            <v>5</v>
          </cell>
          <cell r="U46">
            <v>11000</v>
          </cell>
          <cell r="V46">
            <v>5</v>
          </cell>
          <cell r="W46">
            <v>14300</v>
          </cell>
          <cell r="X46">
            <v>5</v>
          </cell>
          <cell r="Y46">
            <v>9250</v>
          </cell>
          <cell r="Z46">
            <v>5</v>
          </cell>
          <cell r="AA46">
            <v>18500</v>
          </cell>
          <cell r="AB46">
            <v>5</v>
          </cell>
          <cell r="AC46">
            <v>29500</v>
          </cell>
          <cell r="AD46">
            <v>5</v>
          </cell>
          <cell r="AE46">
            <v>560</v>
          </cell>
          <cell r="AF46">
            <v>22</v>
          </cell>
          <cell r="AG46">
            <v>1150</v>
          </cell>
          <cell r="AH46">
            <v>22</v>
          </cell>
          <cell r="AI46">
            <v>172</v>
          </cell>
          <cell r="AJ46">
            <v>22</v>
          </cell>
          <cell r="AK46">
            <v>360</v>
          </cell>
          <cell r="AL46">
            <v>22</v>
          </cell>
          <cell r="AM46">
            <v>1100</v>
          </cell>
          <cell r="AN46">
            <v>22</v>
          </cell>
          <cell r="AO46">
            <v>3100</v>
          </cell>
          <cell r="AP46">
            <v>22</v>
          </cell>
          <cell r="AQ46">
            <v>4100</v>
          </cell>
          <cell r="AR46">
            <v>22</v>
          </cell>
          <cell r="AS46">
            <v>3700</v>
          </cell>
          <cell r="AT46">
            <v>22</v>
          </cell>
        </row>
        <row r="47">
          <cell r="C47">
            <v>131</v>
          </cell>
          <cell r="D47">
            <v>4</v>
          </cell>
          <cell r="E47">
            <v>154</v>
          </cell>
          <cell r="F47">
            <v>4</v>
          </cell>
          <cell r="G47">
            <v>161</v>
          </cell>
          <cell r="H47">
            <v>4</v>
          </cell>
          <cell r="I47">
            <v>171</v>
          </cell>
          <cell r="J47">
            <v>4</v>
          </cell>
          <cell r="K47">
            <v>247</v>
          </cell>
          <cell r="L47">
            <v>4</v>
          </cell>
          <cell r="M47">
            <v>281</v>
          </cell>
          <cell r="N47">
            <v>4</v>
          </cell>
          <cell r="O47">
            <v>423</v>
          </cell>
          <cell r="P47">
            <v>4</v>
          </cell>
          <cell r="Q47">
            <v>2251</v>
          </cell>
          <cell r="R47">
            <v>4</v>
          </cell>
          <cell r="S47">
            <v>5201</v>
          </cell>
          <cell r="T47">
            <v>4</v>
          </cell>
          <cell r="U47">
            <v>11001</v>
          </cell>
          <cell r="V47">
            <v>4</v>
          </cell>
          <cell r="W47">
            <v>14301</v>
          </cell>
          <cell r="X47">
            <v>4</v>
          </cell>
          <cell r="Y47">
            <v>9251</v>
          </cell>
          <cell r="Z47">
            <v>4</v>
          </cell>
          <cell r="AA47">
            <v>18501</v>
          </cell>
          <cell r="AB47">
            <v>4</v>
          </cell>
          <cell r="AC47">
            <v>29501</v>
          </cell>
          <cell r="AD47">
            <v>4</v>
          </cell>
        </row>
        <row r="48">
          <cell r="C48">
            <v>135</v>
          </cell>
          <cell r="D48">
            <v>4</v>
          </cell>
          <cell r="E48">
            <v>157</v>
          </cell>
          <cell r="F48">
            <v>4</v>
          </cell>
          <cell r="G48">
            <v>165</v>
          </cell>
          <cell r="H48">
            <v>4</v>
          </cell>
          <cell r="I48">
            <v>175</v>
          </cell>
          <cell r="J48">
            <v>4</v>
          </cell>
          <cell r="K48">
            <v>253</v>
          </cell>
          <cell r="L48">
            <v>4</v>
          </cell>
          <cell r="M48">
            <v>288</v>
          </cell>
          <cell r="N48">
            <v>4</v>
          </cell>
          <cell r="O48">
            <v>426</v>
          </cell>
          <cell r="P48">
            <v>4</v>
          </cell>
          <cell r="Q48">
            <v>2330</v>
          </cell>
          <cell r="R48">
            <v>4</v>
          </cell>
          <cell r="S48">
            <v>5300</v>
          </cell>
          <cell r="T48">
            <v>4</v>
          </cell>
          <cell r="U48">
            <v>11200</v>
          </cell>
          <cell r="V48">
            <v>4</v>
          </cell>
          <cell r="W48">
            <v>14450</v>
          </cell>
          <cell r="X48">
            <v>4</v>
          </cell>
          <cell r="Y48">
            <v>9400</v>
          </cell>
          <cell r="Z48">
            <v>4</v>
          </cell>
          <cell r="AA48">
            <v>19200</v>
          </cell>
          <cell r="AB48">
            <v>4</v>
          </cell>
          <cell r="AC48">
            <v>30400</v>
          </cell>
          <cell r="AD48">
            <v>4</v>
          </cell>
          <cell r="AE48">
            <v>580</v>
          </cell>
          <cell r="AF48">
            <v>23</v>
          </cell>
          <cell r="AG48">
            <v>1200</v>
          </cell>
          <cell r="AH48">
            <v>23</v>
          </cell>
          <cell r="AI48">
            <v>176</v>
          </cell>
          <cell r="AJ48">
            <v>23</v>
          </cell>
          <cell r="AK48">
            <v>380</v>
          </cell>
          <cell r="AL48">
            <v>23</v>
          </cell>
          <cell r="AM48">
            <v>1200</v>
          </cell>
          <cell r="AN48">
            <v>23</v>
          </cell>
          <cell r="AO48">
            <v>3400</v>
          </cell>
          <cell r="AP48">
            <v>23</v>
          </cell>
          <cell r="AQ48">
            <v>4400</v>
          </cell>
          <cell r="AR48">
            <v>23</v>
          </cell>
          <cell r="AS48">
            <v>4000</v>
          </cell>
          <cell r="AT48">
            <v>23</v>
          </cell>
        </row>
        <row r="49">
          <cell r="C49">
            <v>136</v>
          </cell>
          <cell r="D49">
            <v>3</v>
          </cell>
          <cell r="E49">
            <v>158</v>
          </cell>
          <cell r="F49">
            <v>3</v>
          </cell>
          <cell r="G49">
            <v>166</v>
          </cell>
          <cell r="H49">
            <v>3</v>
          </cell>
          <cell r="I49">
            <v>176</v>
          </cell>
          <cell r="J49">
            <v>3</v>
          </cell>
          <cell r="K49">
            <v>254</v>
          </cell>
          <cell r="L49">
            <v>3</v>
          </cell>
          <cell r="M49">
            <v>289</v>
          </cell>
          <cell r="N49">
            <v>3</v>
          </cell>
          <cell r="O49">
            <v>429</v>
          </cell>
          <cell r="P49">
            <v>3</v>
          </cell>
          <cell r="Q49">
            <v>2331</v>
          </cell>
          <cell r="R49">
            <v>3</v>
          </cell>
          <cell r="S49">
            <v>5301</v>
          </cell>
          <cell r="T49">
            <v>3</v>
          </cell>
          <cell r="U49">
            <v>11201</v>
          </cell>
          <cell r="V49">
            <v>3</v>
          </cell>
          <cell r="W49">
            <v>14451</v>
          </cell>
          <cell r="X49">
            <v>3</v>
          </cell>
          <cell r="Y49">
            <v>9401</v>
          </cell>
          <cell r="Z49">
            <v>3</v>
          </cell>
          <cell r="AA49">
            <v>19201</v>
          </cell>
          <cell r="AB49">
            <v>3</v>
          </cell>
          <cell r="AC49">
            <v>30401</v>
          </cell>
          <cell r="AD49">
            <v>3</v>
          </cell>
        </row>
        <row r="50">
          <cell r="C50">
            <v>140</v>
          </cell>
          <cell r="D50">
            <v>3</v>
          </cell>
          <cell r="E50">
            <v>161</v>
          </cell>
          <cell r="F50">
            <v>3</v>
          </cell>
          <cell r="G50">
            <v>170</v>
          </cell>
          <cell r="H50">
            <v>3</v>
          </cell>
          <cell r="I50">
            <v>180</v>
          </cell>
          <cell r="J50">
            <v>3</v>
          </cell>
          <cell r="K50">
            <v>260</v>
          </cell>
          <cell r="L50">
            <v>3</v>
          </cell>
          <cell r="M50">
            <v>296</v>
          </cell>
          <cell r="N50">
            <v>3</v>
          </cell>
          <cell r="O50">
            <v>432</v>
          </cell>
          <cell r="P50">
            <v>3</v>
          </cell>
          <cell r="Q50">
            <v>2410</v>
          </cell>
          <cell r="R50">
            <v>3</v>
          </cell>
          <cell r="S50">
            <v>5400</v>
          </cell>
          <cell r="T50">
            <v>3</v>
          </cell>
          <cell r="U50">
            <v>11400</v>
          </cell>
          <cell r="V50">
            <v>3</v>
          </cell>
          <cell r="W50">
            <v>15000</v>
          </cell>
          <cell r="X50">
            <v>3</v>
          </cell>
          <cell r="Y50">
            <v>9550</v>
          </cell>
          <cell r="Z50">
            <v>3</v>
          </cell>
          <cell r="AA50">
            <v>19500</v>
          </cell>
          <cell r="AB50">
            <v>3</v>
          </cell>
          <cell r="AC50">
            <v>31300</v>
          </cell>
          <cell r="AD50">
            <v>3</v>
          </cell>
          <cell r="AE50">
            <v>600</v>
          </cell>
          <cell r="AF50">
            <v>24</v>
          </cell>
          <cell r="AG50">
            <v>1300</v>
          </cell>
          <cell r="AH50">
            <v>24</v>
          </cell>
          <cell r="AI50">
            <v>180</v>
          </cell>
          <cell r="AJ50">
            <v>24</v>
          </cell>
          <cell r="AK50">
            <v>400</v>
          </cell>
          <cell r="AL50">
            <v>24</v>
          </cell>
          <cell r="AM50">
            <v>1300</v>
          </cell>
          <cell r="AN50">
            <v>24</v>
          </cell>
          <cell r="AO50">
            <v>3700</v>
          </cell>
          <cell r="AP50">
            <v>24</v>
          </cell>
          <cell r="AQ50">
            <v>4700</v>
          </cell>
          <cell r="AR50">
            <v>24</v>
          </cell>
          <cell r="AS50">
            <v>4300</v>
          </cell>
          <cell r="AT50">
            <v>24</v>
          </cell>
        </row>
        <row r="51">
          <cell r="C51">
            <v>141</v>
          </cell>
          <cell r="D51">
            <v>2</v>
          </cell>
          <cell r="E51">
            <v>162</v>
          </cell>
          <cell r="F51">
            <v>2</v>
          </cell>
          <cell r="G51">
            <v>171</v>
          </cell>
          <cell r="H51">
            <v>2</v>
          </cell>
          <cell r="I51">
            <v>181</v>
          </cell>
          <cell r="J51">
            <v>2</v>
          </cell>
          <cell r="K51">
            <v>261</v>
          </cell>
          <cell r="L51">
            <v>2</v>
          </cell>
          <cell r="M51">
            <v>297</v>
          </cell>
          <cell r="N51">
            <v>2</v>
          </cell>
          <cell r="O51">
            <v>435</v>
          </cell>
          <cell r="P51">
            <v>2</v>
          </cell>
          <cell r="Q51">
            <v>2411</v>
          </cell>
          <cell r="R51">
            <v>2</v>
          </cell>
          <cell r="S51">
            <v>5401</v>
          </cell>
          <cell r="T51">
            <v>2</v>
          </cell>
          <cell r="U51">
            <v>11401</v>
          </cell>
          <cell r="V51">
            <v>2</v>
          </cell>
          <cell r="W51">
            <v>15001</v>
          </cell>
          <cell r="X51">
            <v>2</v>
          </cell>
          <cell r="Y51">
            <v>9551</v>
          </cell>
          <cell r="Z51">
            <v>2</v>
          </cell>
          <cell r="AA51">
            <v>19501</v>
          </cell>
          <cell r="AB51">
            <v>2</v>
          </cell>
          <cell r="AC51">
            <v>31301</v>
          </cell>
          <cell r="AD51">
            <v>2</v>
          </cell>
        </row>
        <row r="52">
          <cell r="C52">
            <v>145</v>
          </cell>
          <cell r="D52">
            <v>2</v>
          </cell>
          <cell r="E52">
            <v>165</v>
          </cell>
          <cell r="F52">
            <v>2</v>
          </cell>
          <cell r="G52">
            <v>175</v>
          </cell>
          <cell r="H52">
            <v>2</v>
          </cell>
          <cell r="I52">
            <v>185</v>
          </cell>
          <cell r="J52">
            <v>2</v>
          </cell>
          <cell r="K52">
            <v>270</v>
          </cell>
          <cell r="L52">
            <v>2</v>
          </cell>
          <cell r="M52">
            <v>304</v>
          </cell>
          <cell r="N52">
            <v>2</v>
          </cell>
          <cell r="O52">
            <v>438</v>
          </cell>
          <cell r="P52">
            <v>2</v>
          </cell>
          <cell r="Q52">
            <v>2490</v>
          </cell>
          <cell r="R52">
            <v>2</v>
          </cell>
          <cell r="S52">
            <v>5500</v>
          </cell>
          <cell r="T52">
            <v>2</v>
          </cell>
          <cell r="U52">
            <v>12000</v>
          </cell>
          <cell r="V52">
            <v>2</v>
          </cell>
          <cell r="W52">
            <v>15150</v>
          </cell>
          <cell r="X52">
            <v>2</v>
          </cell>
          <cell r="Y52">
            <v>10100</v>
          </cell>
          <cell r="Z52">
            <v>2</v>
          </cell>
          <cell r="AA52">
            <v>20200</v>
          </cell>
          <cell r="AB52">
            <v>2</v>
          </cell>
          <cell r="AC52">
            <v>32200</v>
          </cell>
          <cell r="AD52">
            <v>2</v>
          </cell>
          <cell r="AE52">
            <v>620</v>
          </cell>
          <cell r="AF52">
            <v>25</v>
          </cell>
          <cell r="AG52">
            <v>1400</v>
          </cell>
          <cell r="AH52">
            <v>25</v>
          </cell>
          <cell r="AI52">
            <v>184</v>
          </cell>
          <cell r="AJ52">
            <v>25</v>
          </cell>
          <cell r="AK52">
            <v>420</v>
          </cell>
          <cell r="AL52">
            <v>25</v>
          </cell>
          <cell r="AM52">
            <v>1400</v>
          </cell>
          <cell r="AN52">
            <v>25</v>
          </cell>
          <cell r="AO52">
            <v>4000</v>
          </cell>
          <cell r="AP52">
            <v>25</v>
          </cell>
          <cell r="AQ52">
            <v>5000</v>
          </cell>
          <cell r="AR52">
            <v>25</v>
          </cell>
          <cell r="AS52">
            <v>4600</v>
          </cell>
          <cell r="AT52">
            <v>25</v>
          </cell>
        </row>
        <row r="53">
          <cell r="C53">
            <v>146</v>
          </cell>
          <cell r="D53">
            <v>1</v>
          </cell>
          <cell r="E53">
            <v>166</v>
          </cell>
          <cell r="F53">
            <v>1</v>
          </cell>
          <cell r="G53">
            <v>176</v>
          </cell>
          <cell r="H53">
            <v>1</v>
          </cell>
          <cell r="I53">
            <v>186</v>
          </cell>
          <cell r="J53">
            <v>1</v>
          </cell>
          <cell r="K53">
            <v>271</v>
          </cell>
          <cell r="L53">
            <v>1</v>
          </cell>
          <cell r="M53">
            <v>305</v>
          </cell>
          <cell r="N53">
            <v>1</v>
          </cell>
          <cell r="O53">
            <v>441</v>
          </cell>
          <cell r="P53">
            <v>1</v>
          </cell>
          <cell r="Q53">
            <v>2491</v>
          </cell>
          <cell r="R53">
            <v>1</v>
          </cell>
          <cell r="S53">
            <v>5501</v>
          </cell>
          <cell r="T53">
            <v>1</v>
          </cell>
          <cell r="U53">
            <v>12001</v>
          </cell>
          <cell r="V53">
            <v>1</v>
          </cell>
          <cell r="W53">
            <v>15151</v>
          </cell>
          <cell r="X53">
            <v>1</v>
          </cell>
          <cell r="Y53">
            <v>10101</v>
          </cell>
          <cell r="Z53">
            <v>1</v>
          </cell>
          <cell r="AA53">
            <v>20201</v>
          </cell>
          <cell r="AB53">
            <v>1</v>
          </cell>
          <cell r="AC53">
            <v>32201</v>
          </cell>
          <cell r="AD53">
            <v>1</v>
          </cell>
          <cell r="AE53" t="str">
            <v>NC</v>
          </cell>
          <cell r="AF53">
            <v>0</v>
          </cell>
          <cell r="AG53" t="str">
            <v>NC</v>
          </cell>
          <cell r="AH53">
            <v>0</v>
          </cell>
          <cell r="AI53" t="str">
            <v>NC</v>
          </cell>
          <cell r="AJ53">
            <v>0</v>
          </cell>
          <cell r="AK53" t="str">
            <v>NC</v>
          </cell>
          <cell r="AL53">
            <v>0</v>
          </cell>
          <cell r="AM53" t="str">
            <v>NC</v>
          </cell>
          <cell r="AN53">
            <v>0</v>
          </cell>
          <cell r="AO53" t="str">
            <v>NC</v>
          </cell>
          <cell r="AP53">
            <v>0</v>
          </cell>
          <cell r="AQ53" t="str">
            <v>NC</v>
          </cell>
          <cell r="AR53">
            <v>0</v>
          </cell>
          <cell r="AS53" t="str">
            <v>NC</v>
          </cell>
          <cell r="AT53">
            <v>0</v>
          </cell>
        </row>
        <row r="54">
          <cell r="C54" t="str">
            <v>AB</v>
          </cell>
          <cell r="D54">
            <v>0</v>
          </cell>
          <cell r="E54" t="str">
            <v>AB</v>
          </cell>
          <cell r="F54">
            <v>0</v>
          </cell>
          <cell r="G54" t="str">
            <v>AB</v>
          </cell>
          <cell r="H54">
            <v>0</v>
          </cell>
          <cell r="I54" t="str">
            <v>AB</v>
          </cell>
          <cell r="J54">
            <v>0</v>
          </cell>
          <cell r="K54" t="str">
            <v>AB</v>
          </cell>
          <cell r="L54">
            <v>0</v>
          </cell>
          <cell r="M54" t="str">
            <v>AB</v>
          </cell>
          <cell r="N54">
            <v>0</v>
          </cell>
          <cell r="O54" t="str">
            <v>AB</v>
          </cell>
          <cell r="P54">
            <v>0</v>
          </cell>
          <cell r="Q54" t="str">
            <v>AB</v>
          </cell>
          <cell r="R54">
            <v>0</v>
          </cell>
          <cell r="S54" t="str">
            <v>AB</v>
          </cell>
          <cell r="T54">
            <v>0</v>
          </cell>
          <cell r="U54" t="str">
            <v>AB</v>
          </cell>
          <cell r="V54">
            <v>0</v>
          </cell>
          <cell r="W54" t="str">
            <v>AB</v>
          </cell>
          <cell r="X54">
            <v>0</v>
          </cell>
          <cell r="Y54" t="str">
            <v>AB</v>
          </cell>
          <cell r="Z54">
            <v>0</v>
          </cell>
          <cell r="AA54" t="str">
            <v>AB</v>
          </cell>
          <cell r="AB54">
            <v>0</v>
          </cell>
          <cell r="AC54" t="str">
            <v>AB</v>
          </cell>
          <cell r="AD54">
            <v>0</v>
          </cell>
          <cell r="AE54" t="str">
            <v>AB</v>
          </cell>
          <cell r="AF54">
            <v>0</v>
          </cell>
          <cell r="AG54" t="str">
            <v>AB</v>
          </cell>
          <cell r="AH54">
            <v>0</v>
          </cell>
          <cell r="AI54" t="str">
            <v>AB</v>
          </cell>
          <cell r="AJ54">
            <v>0</v>
          </cell>
          <cell r="AK54" t="str">
            <v>AB</v>
          </cell>
          <cell r="AL54">
            <v>0</v>
          </cell>
          <cell r="AM54" t="str">
            <v>AB</v>
          </cell>
          <cell r="AN54">
            <v>0</v>
          </cell>
          <cell r="AO54" t="str">
            <v>AB</v>
          </cell>
          <cell r="AP54">
            <v>0</v>
          </cell>
          <cell r="AQ54" t="str">
            <v>AB</v>
          </cell>
          <cell r="AR54">
            <v>0</v>
          </cell>
          <cell r="AS54" t="str">
            <v>AB</v>
          </cell>
          <cell r="AT54">
            <v>0</v>
          </cell>
        </row>
        <row r="55">
          <cell r="C55" t="str">
            <v>NC</v>
          </cell>
          <cell r="D55">
            <v>0</v>
          </cell>
          <cell r="E55" t="str">
            <v>NC</v>
          </cell>
          <cell r="F55">
            <v>0</v>
          </cell>
          <cell r="G55" t="str">
            <v>NC</v>
          </cell>
          <cell r="H55">
            <v>0</v>
          </cell>
          <cell r="I55" t="str">
            <v>NC</v>
          </cell>
          <cell r="J55">
            <v>0</v>
          </cell>
          <cell r="K55" t="str">
            <v>NC</v>
          </cell>
          <cell r="L55">
            <v>0</v>
          </cell>
          <cell r="M55" t="str">
            <v>NC</v>
          </cell>
          <cell r="N55">
            <v>0</v>
          </cell>
          <cell r="O55" t="str">
            <v>NC</v>
          </cell>
          <cell r="P55">
            <v>0</v>
          </cell>
          <cell r="Q55" t="str">
            <v>NC</v>
          </cell>
          <cell r="R55">
            <v>0</v>
          </cell>
          <cell r="S55" t="str">
            <v>NC</v>
          </cell>
          <cell r="T55">
            <v>0</v>
          </cell>
          <cell r="U55" t="str">
            <v>NC</v>
          </cell>
          <cell r="V55">
            <v>0</v>
          </cell>
          <cell r="W55" t="str">
            <v>NC</v>
          </cell>
          <cell r="X55">
            <v>0</v>
          </cell>
          <cell r="Y55" t="str">
            <v>NC</v>
          </cell>
          <cell r="Z55">
            <v>0</v>
          </cell>
          <cell r="AA55" t="str">
            <v>NC</v>
          </cell>
          <cell r="AB55">
            <v>0</v>
          </cell>
          <cell r="AC55" t="str">
            <v>NC</v>
          </cell>
          <cell r="AD55">
            <v>0</v>
          </cell>
          <cell r="AE55" t="str">
            <v>NC</v>
          </cell>
          <cell r="AF55">
            <v>0</v>
          </cell>
          <cell r="AG55" t="str">
            <v>NC</v>
          </cell>
          <cell r="AH55">
            <v>0</v>
          </cell>
          <cell r="AI55" t="str">
            <v>NC</v>
          </cell>
          <cell r="AJ55">
            <v>0</v>
          </cell>
          <cell r="AK55" t="str">
            <v>NC</v>
          </cell>
          <cell r="AL55">
            <v>0</v>
          </cell>
          <cell r="AM55" t="str">
            <v>NC</v>
          </cell>
          <cell r="AN55">
            <v>0</v>
          </cell>
          <cell r="AO55" t="str">
            <v>NC</v>
          </cell>
          <cell r="AP55">
            <v>0</v>
          </cell>
          <cell r="AQ55" t="str">
            <v>NC</v>
          </cell>
          <cell r="AR55">
            <v>0</v>
          </cell>
          <cell r="AS55" t="str">
            <v>NC</v>
          </cell>
          <cell r="AT55">
            <v>0</v>
          </cell>
        </row>
        <row r="56">
          <cell r="C56" t="str">
            <v>NP</v>
          </cell>
          <cell r="D56">
            <v>0</v>
          </cell>
          <cell r="E56" t="str">
            <v>NP</v>
          </cell>
          <cell r="F56">
            <v>0</v>
          </cell>
          <cell r="G56" t="str">
            <v>NP</v>
          </cell>
          <cell r="H56">
            <v>0</v>
          </cell>
          <cell r="I56" t="str">
            <v>NP</v>
          </cell>
          <cell r="J56">
            <v>0</v>
          </cell>
          <cell r="K56" t="str">
            <v>NP</v>
          </cell>
          <cell r="L56">
            <v>0</v>
          </cell>
          <cell r="M56" t="str">
            <v>NP</v>
          </cell>
          <cell r="N56">
            <v>0</v>
          </cell>
          <cell r="O56" t="str">
            <v>NP</v>
          </cell>
          <cell r="P56">
            <v>0</v>
          </cell>
          <cell r="Q56" t="str">
            <v>NP</v>
          </cell>
          <cell r="R56">
            <v>0</v>
          </cell>
          <cell r="S56" t="str">
            <v>NP</v>
          </cell>
          <cell r="T56">
            <v>0</v>
          </cell>
          <cell r="U56" t="str">
            <v>NP</v>
          </cell>
          <cell r="V56">
            <v>0</v>
          </cell>
          <cell r="W56" t="str">
            <v>NP</v>
          </cell>
          <cell r="X56">
            <v>0</v>
          </cell>
          <cell r="Y56" t="str">
            <v>NP</v>
          </cell>
          <cell r="Z56">
            <v>0</v>
          </cell>
          <cell r="AA56" t="str">
            <v>NP</v>
          </cell>
          <cell r="AB56">
            <v>0</v>
          </cell>
          <cell r="AC56" t="str">
            <v>NP</v>
          </cell>
          <cell r="AD56">
            <v>0</v>
          </cell>
          <cell r="AE56" t="str">
            <v>NP</v>
          </cell>
          <cell r="AF56">
            <v>0</v>
          </cell>
          <cell r="AG56" t="str">
            <v>NP</v>
          </cell>
          <cell r="AH56">
            <v>0</v>
          </cell>
          <cell r="AI56" t="str">
            <v>NP</v>
          </cell>
          <cell r="AJ56">
            <v>0</v>
          </cell>
          <cell r="AK56" t="str">
            <v>NP</v>
          </cell>
          <cell r="AL56">
            <v>0</v>
          </cell>
          <cell r="AM56" t="str">
            <v>NP</v>
          </cell>
          <cell r="AN56">
            <v>0</v>
          </cell>
          <cell r="AO56" t="str">
            <v>NP</v>
          </cell>
          <cell r="AP56">
            <v>0</v>
          </cell>
          <cell r="AQ56" t="str">
            <v>NP</v>
          </cell>
          <cell r="AR56">
            <v>0</v>
          </cell>
          <cell r="AS56" t="str">
            <v>NP</v>
          </cell>
          <cell r="AT56">
            <v>0</v>
          </cell>
        </row>
        <row r="57">
          <cell r="C57" t="str">
            <v>60 m</v>
          </cell>
          <cell r="D57" t="str">
            <v>PTS</v>
          </cell>
          <cell r="E57" t="str">
            <v>80 m</v>
          </cell>
          <cell r="F57" t="str">
            <v>PTS</v>
          </cell>
          <cell r="G57" t="str">
            <v>50 m H.</v>
          </cell>
          <cell r="H57" t="str">
            <v>PTS</v>
          </cell>
          <cell r="I57" t="str">
            <v>60 m H.</v>
          </cell>
          <cell r="J57" t="str">
            <v>PTS</v>
          </cell>
          <cell r="K57" t="str">
            <v>100 m H.</v>
          </cell>
          <cell r="L57" t="str">
            <v>PTS</v>
          </cell>
          <cell r="M57" t="str">
            <v>150 m</v>
          </cell>
          <cell r="N57" t="str">
            <v>PTS</v>
          </cell>
          <cell r="O57" t="str">
            <v>250m</v>
          </cell>
          <cell r="P57" t="str">
            <v>PTS</v>
          </cell>
          <cell r="Q57" t="str">
            <v>500 m</v>
          </cell>
          <cell r="R57" t="str">
            <v>PTS</v>
          </cell>
          <cell r="S57" t="str">
            <v>1000 m</v>
          </cell>
          <cell r="T57" t="str">
            <v>PTS</v>
          </cell>
          <cell r="U57" t="str">
            <v>2000 m</v>
          </cell>
          <cell r="V57" t="str">
            <v>PTS</v>
          </cell>
          <cell r="W57" t="str">
            <v>3000 m</v>
          </cell>
          <cell r="X57" t="str">
            <v>PTS</v>
          </cell>
          <cell r="Y57" t="str">
            <v>1 km marche</v>
          </cell>
          <cell r="Z57" t="str">
            <v>PTS</v>
          </cell>
          <cell r="AA57" t="str">
            <v>2 km marche</v>
          </cell>
          <cell r="AB57" t="str">
            <v>PTS</v>
          </cell>
          <cell r="AC57" t="str">
            <v>3 km marche</v>
          </cell>
          <cell r="AD57" t="str">
            <v>PTS</v>
          </cell>
          <cell r="AE57" t="str">
            <v>LONGUEUR</v>
          </cell>
          <cell r="AF57" t="str">
            <v>PTS</v>
          </cell>
          <cell r="AG57" t="str">
            <v>T.S.</v>
          </cell>
          <cell r="AH57" t="str">
            <v>PTS</v>
          </cell>
          <cell r="AI57" t="str">
            <v>HAUTEUR</v>
          </cell>
          <cell r="AJ57" t="str">
            <v>PTS</v>
          </cell>
          <cell r="AK57" t="str">
            <v>PERCHE</v>
          </cell>
          <cell r="AL57" t="str">
            <v>PTS</v>
          </cell>
          <cell r="AM57" t="str">
            <v>POIDS</v>
          </cell>
          <cell r="AN57" t="str">
            <v>PTS</v>
          </cell>
          <cell r="AO57" t="str">
            <v>DISQUE</v>
          </cell>
          <cell r="AP57" t="str">
            <v>PTS</v>
          </cell>
          <cell r="AQ57" t="str">
            <v>JAVELOT</v>
          </cell>
          <cell r="AR57" t="str">
            <v>PTS</v>
          </cell>
          <cell r="AS57" t="str">
            <v>Marteau</v>
          </cell>
          <cell r="AT57" t="str">
            <v>PTS</v>
          </cell>
        </row>
      </sheetData>
      <sheetData sheetId="25">
        <row r="1">
          <cell r="C1" t="str">
            <v>60 m</v>
          </cell>
          <cell r="D1" t="str">
            <v>PTS</v>
          </cell>
          <cell r="E1" t="str">
            <v>100 m</v>
          </cell>
          <cell r="F1" t="str">
            <v>PTS</v>
          </cell>
          <cell r="G1" t="str">
            <v>50 m H.</v>
          </cell>
          <cell r="H1" t="str">
            <v>PTS</v>
          </cell>
          <cell r="I1" t="str">
            <v>60 m H.</v>
          </cell>
          <cell r="J1" t="str">
            <v>PTS</v>
          </cell>
          <cell r="K1" t="str">
            <v>100 m H.</v>
          </cell>
          <cell r="L1" t="str">
            <v>PTS</v>
          </cell>
          <cell r="M1" t="str">
            <v>200 m</v>
          </cell>
          <cell r="N1" t="str">
            <v>PTS</v>
          </cell>
          <cell r="O1" t="str">
            <v>300 m</v>
          </cell>
          <cell r="P1" t="str">
            <v>PTS</v>
          </cell>
          <cell r="Q1" t="str">
            <v>320 m H</v>
          </cell>
          <cell r="R1" t="str">
            <v>PTS</v>
          </cell>
          <cell r="S1" t="str">
            <v>400 m</v>
          </cell>
          <cell r="T1" t="str">
            <v>PTS</v>
          </cell>
          <cell r="U1" t="str">
            <v>400 m H</v>
          </cell>
          <cell r="V1" t="str">
            <v>PTS</v>
          </cell>
          <cell r="W1" t="str">
            <v>500 m</v>
          </cell>
          <cell r="X1" t="str">
            <v>PTS</v>
          </cell>
          <cell r="Y1" t="str">
            <v>800 m</v>
          </cell>
          <cell r="Z1" t="str">
            <v>PTS</v>
          </cell>
          <cell r="AA1" t="str">
            <v>1000 m</v>
          </cell>
          <cell r="AB1" t="str">
            <v>PTS</v>
          </cell>
          <cell r="AC1" t="str">
            <v>1500 m</v>
          </cell>
          <cell r="AD1" t="str">
            <v>PTS</v>
          </cell>
          <cell r="AE1" t="str">
            <v>2000 m</v>
          </cell>
          <cell r="AF1" t="str">
            <v>PTS</v>
          </cell>
          <cell r="AG1" t="str">
            <v>3000 m</v>
          </cell>
          <cell r="AH1" t="str">
            <v>PTS</v>
          </cell>
          <cell r="AI1" t="str">
            <v>5000 m</v>
          </cell>
          <cell r="AJ1" t="str">
            <v>PTS</v>
          </cell>
          <cell r="AK1" t="str">
            <v>1500 steeple</v>
          </cell>
          <cell r="AL1" t="str">
            <v>PTS</v>
          </cell>
          <cell r="AM1" t="str">
            <v>3000 steeple</v>
          </cell>
          <cell r="AN1" t="str">
            <v>PTS</v>
          </cell>
          <cell r="AO1" t="str">
            <v>3 km marche</v>
          </cell>
          <cell r="AP1" t="str">
            <v>PTS</v>
          </cell>
          <cell r="AQ1" t="str">
            <v>5 km marche</v>
          </cell>
          <cell r="AR1" t="str">
            <v>PTS</v>
          </cell>
          <cell r="AS1" t="str">
            <v>LONGUEUR</v>
          </cell>
          <cell r="AT1" t="str">
            <v>PTS</v>
          </cell>
          <cell r="AU1" t="str">
            <v>T.S.</v>
          </cell>
          <cell r="AV1" t="str">
            <v>PTS</v>
          </cell>
          <cell r="AW1" t="str">
            <v>HAUTEUR</v>
          </cell>
          <cell r="AX1" t="str">
            <v>PTS</v>
          </cell>
          <cell r="AY1" t="str">
            <v>PERCHE</v>
          </cell>
          <cell r="AZ1" t="str">
            <v>PTS</v>
          </cell>
          <cell r="BA1" t="str">
            <v>POIDS</v>
          </cell>
          <cell r="BB1" t="str">
            <v>PTS</v>
          </cell>
          <cell r="BC1" t="str">
            <v>DISQUE</v>
          </cell>
          <cell r="BD1" t="str">
            <v>PTS</v>
          </cell>
          <cell r="BE1" t="str">
            <v>JAVELOT</v>
          </cell>
          <cell r="BF1" t="str">
            <v>PTS</v>
          </cell>
          <cell r="BG1" t="str">
            <v>MARTEAU</v>
          </cell>
          <cell r="BH1" t="str">
            <v>PTS</v>
          </cell>
        </row>
        <row r="2">
          <cell r="C2" t="str">
            <v>NP</v>
          </cell>
          <cell r="D2">
            <v>0</v>
          </cell>
          <cell r="E2" t="str">
            <v>NP</v>
          </cell>
          <cell r="F2">
            <v>0</v>
          </cell>
          <cell r="G2" t="str">
            <v>NP</v>
          </cell>
          <cell r="H2">
            <v>0</v>
          </cell>
          <cell r="I2" t="str">
            <v>NP</v>
          </cell>
          <cell r="J2">
            <v>0</v>
          </cell>
          <cell r="K2" t="str">
            <v>NP</v>
          </cell>
          <cell r="L2">
            <v>0</v>
          </cell>
          <cell r="M2" t="str">
            <v>NP</v>
          </cell>
          <cell r="N2">
            <v>0</v>
          </cell>
          <cell r="O2" t="str">
            <v>NP</v>
          </cell>
          <cell r="P2">
            <v>0</v>
          </cell>
          <cell r="Q2" t="str">
            <v>NP</v>
          </cell>
          <cell r="R2">
            <v>0</v>
          </cell>
          <cell r="S2" t="str">
            <v>NP</v>
          </cell>
          <cell r="T2">
            <v>0</v>
          </cell>
          <cell r="U2" t="str">
            <v>NP</v>
          </cell>
          <cell r="V2">
            <v>0</v>
          </cell>
          <cell r="W2" t="str">
            <v>NP</v>
          </cell>
          <cell r="X2">
            <v>0</v>
          </cell>
          <cell r="Y2" t="str">
            <v>NP</v>
          </cell>
          <cell r="Z2">
            <v>0</v>
          </cell>
          <cell r="AA2" t="str">
            <v>NP</v>
          </cell>
          <cell r="AB2">
            <v>0</v>
          </cell>
          <cell r="AC2" t="str">
            <v>NP</v>
          </cell>
          <cell r="AD2">
            <v>0</v>
          </cell>
          <cell r="AE2" t="str">
            <v>NP</v>
          </cell>
          <cell r="AF2">
            <v>0</v>
          </cell>
          <cell r="AG2" t="str">
            <v>NP</v>
          </cell>
          <cell r="AH2">
            <v>0</v>
          </cell>
          <cell r="AI2" t="str">
            <v>NP</v>
          </cell>
          <cell r="AJ2">
            <v>0</v>
          </cell>
          <cell r="AK2" t="str">
            <v>NP</v>
          </cell>
          <cell r="AL2">
            <v>0</v>
          </cell>
          <cell r="AM2" t="str">
            <v>NP</v>
          </cell>
          <cell r="AN2">
            <v>0</v>
          </cell>
          <cell r="AO2" t="str">
            <v>NP</v>
          </cell>
          <cell r="AP2">
            <v>0</v>
          </cell>
          <cell r="AQ2" t="str">
            <v>NP</v>
          </cell>
          <cell r="AR2">
            <v>0</v>
          </cell>
          <cell r="AS2" t="str">
            <v>NP</v>
          </cell>
          <cell r="AT2">
            <v>0</v>
          </cell>
          <cell r="AU2" t="str">
            <v>NP</v>
          </cell>
          <cell r="AV2">
            <v>0</v>
          </cell>
          <cell r="AW2" t="str">
            <v>NP</v>
          </cell>
          <cell r="AX2">
            <v>0</v>
          </cell>
          <cell r="AY2" t="str">
            <v>NP</v>
          </cell>
          <cell r="AZ2">
            <v>0</v>
          </cell>
          <cell r="BA2" t="str">
            <v>NP</v>
          </cell>
          <cell r="BB2">
            <v>0</v>
          </cell>
          <cell r="BC2" t="str">
            <v>NP</v>
          </cell>
          <cell r="BD2">
            <v>0</v>
          </cell>
          <cell r="BE2" t="str">
            <v>NP</v>
          </cell>
          <cell r="BF2">
            <v>0</v>
          </cell>
          <cell r="BG2" t="str">
            <v>NP</v>
          </cell>
          <cell r="BH2">
            <v>0</v>
          </cell>
        </row>
        <row r="3">
          <cell r="C3" t="str">
            <v>NC</v>
          </cell>
          <cell r="D3">
            <v>0</v>
          </cell>
          <cell r="E3" t="str">
            <v>NC</v>
          </cell>
          <cell r="F3">
            <v>0</v>
          </cell>
          <cell r="G3" t="str">
            <v>NC</v>
          </cell>
          <cell r="H3">
            <v>0</v>
          </cell>
          <cell r="I3" t="str">
            <v>NC</v>
          </cell>
          <cell r="J3">
            <v>0</v>
          </cell>
          <cell r="K3" t="str">
            <v>NC</v>
          </cell>
          <cell r="L3">
            <v>0</v>
          </cell>
          <cell r="M3" t="str">
            <v>NC</v>
          </cell>
          <cell r="N3">
            <v>0</v>
          </cell>
          <cell r="O3" t="str">
            <v>NC</v>
          </cell>
          <cell r="P3">
            <v>0</v>
          </cell>
          <cell r="Q3" t="str">
            <v>NC</v>
          </cell>
          <cell r="R3">
            <v>0</v>
          </cell>
          <cell r="S3" t="str">
            <v>NC</v>
          </cell>
          <cell r="T3">
            <v>0</v>
          </cell>
          <cell r="U3" t="str">
            <v>NC</v>
          </cell>
          <cell r="V3">
            <v>0</v>
          </cell>
          <cell r="W3" t="str">
            <v>NC</v>
          </cell>
          <cell r="X3">
            <v>0</v>
          </cell>
          <cell r="Y3" t="str">
            <v>NC</v>
          </cell>
          <cell r="Z3">
            <v>0</v>
          </cell>
          <cell r="AA3" t="str">
            <v>NC</v>
          </cell>
          <cell r="AB3">
            <v>0</v>
          </cell>
          <cell r="AC3" t="str">
            <v>NC</v>
          </cell>
          <cell r="AD3">
            <v>0</v>
          </cell>
          <cell r="AE3" t="str">
            <v>NC</v>
          </cell>
          <cell r="AF3">
            <v>0</v>
          </cell>
          <cell r="AG3" t="str">
            <v>NC</v>
          </cell>
          <cell r="AH3">
            <v>0</v>
          </cell>
          <cell r="AI3" t="str">
            <v>NC</v>
          </cell>
          <cell r="AJ3">
            <v>0</v>
          </cell>
          <cell r="AK3" t="str">
            <v>NC</v>
          </cell>
          <cell r="AL3">
            <v>0</v>
          </cell>
          <cell r="AM3" t="str">
            <v>NC</v>
          </cell>
          <cell r="AN3">
            <v>0</v>
          </cell>
          <cell r="AO3" t="str">
            <v>NC</v>
          </cell>
          <cell r="AP3">
            <v>0</v>
          </cell>
          <cell r="AQ3" t="str">
            <v>NC</v>
          </cell>
          <cell r="AR3">
            <v>0</v>
          </cell>
          <cell r="AS3" t="str">
            <v>NC</v>
          </cell>
          <cell r="AT3">
            <v>0</v>
          </cell>
          <cell r="AU3" t="str">
            <v>NC</v>
          </cell>
          <cell r="AV3">
            <v>0</v>
          </cell>
          <cell r="AW3" t="str">
            <v>NC</v>
          </cell>
          <cell r="AX3">
            <v>0</v>
          </cell>
          <cell r="AY3" t="str">
            <v>NC</v>
          </cell>
          <cell r="AZ3">
            <v>0</v>
          </cell>
          <cell r="BA3" t="str">
            <v>NC</v>
          </cell>
          <cell r="BB3">
            <v>0</v>
          </cell>
          <cell r="BC3" t="str">
            <v>NC</v>
          </cell>
          <cell r="BD3">
            <v>0</v>
          </cell>
          <cell r="BE3" t="str">
            <v>NC</v>
          </cell>
          <cell r="BF3">
            <v>0</v>
          </cell>
          <cell r="BG3" t="str">
            <v>NC</v>
          </cell>
          <cell r="BH3">
            <v>0</v>
          </cell>
        </row>
        <row r="4">
          <cell r="C4" t="str">
            <v>AB</v>
          </cell>
          <cell r="D4">
            <v>0</v>
          </cell>
          <cell r="E4" t="str">
            <v>AB</v>
          </cell>
          <cell r="F4">
            <v>0</v>
          </cell>
          <cell r="G4" t="str">
            <v>AB</v>
          </cell>
          <cell r="H4">
            <v>0</v>
          </cell>
          <cell r="I4" t="str">
            <v>AB</v>
          </cell>
          <cell r="J4">
            <v>0</v>
          </cell>
          <cell r="K4" t="str">
            <v>AB</v>
          </cell>
          <cell r="L4">
            <v>0</v>
          </cell>
          <cell r="M4" t="str">
            <v>AB</v>
          </cell>
          <cell r="N4">
            <v>0</v>
          </cell>
          <cell r="O4" t="str">
            <v>AB</v>
          </cell>
          <cell r="P4">
            <v>0</v>
          </cell>
          <cell r="Q4" t="str">
            <v>AB</v>
          </cell>
          <cell r="R4">
            <v>0</v>
          </cell>
          <cell r="S4" t="str">
            <v>AB</v>
          </cell>
          <cell r="T4">
            <v>0</v>
          </cell>
          <cell r="U4" t="str">
            <v>AB</v>
          </cell>
          <cell r="V4">
            <v>0</v>
          </cell>
          <cell r="W4" t="str">
            <v>AB</v>
          </cell>
          <cell r="X4">
            <v>0</v>
          </cell>
          <cell r="Y4" t="str">
            <v>AB</v>
          </cell>
          <cell r="Z4">
            <v>0</v>
          </cell>
          <cell r="AA4" t="str">
            <v>AB</v>
          </cell>
          <cell r="AB4">
            <v>0</v>
          </cell>
          <cell r="AC4" t="str">
            <v>AB</v>
          </cell>
          <cell r="AD4">
            <v>0</v>
          </cell>
          <cell r="AE4" t="str">
            <v>AB</v>
          </cell>
          <cell r="AF4">
            <v>0</v>
          </cell>
          <cell r="AG4" t="str">
            <v>AB</v>
          </cell>
          <cell r="AH4">
            <v>0</v>
          </cell>
          <cell r="AI4" t="str">
            <v>AB</v>
          </cell>
          <cell r="AJ4">
            <v>0</v>
          </cell>
          <cell r="AK4" t="str">
            <v>AB</v>
          </cell>
          <cell r="AL4">
            <v>0</v>
          </cell>
          <cell r="AM4" t="str">
            <v>AB</v>
          </cell>
          <cell r="AN4">
            <v>0</v>
          </cell>
          <cell r="AO4" t="str">
            <v>AB</v>
          </cell>
          <cell r="AP4">
            <v>0</v>
          </cell>
          <cell r="AQ4" t="str">
            <v>AB</v>
          </cell>
          <cell r="AR4">
            <v>0</v>
          </cell>
          <cell r="AS4" t="str">
            <v>AB</v>
          </cell>
          <cell r="AT4">
            <v>0</v>
          </cell>
          <cell r="AU4" t="str">
            <v>AB</v>
          </cell>
          <cell r="AV4">
            <v>0</v>
          </cell>
          <cell r="AW4" t="str">
            <v>AB</v>
          </cell>
          <cell r="AX4">
            <v>0</v>
          </cell>
          <cell r="AY4" t="str">
            <v>AB</v>
          </cell>
          <cell r="AZ4">
            <v>0</v>
          </cell>
          <cell r="BA4" t="str">
            <v>AB</v>
          </cell>
          <cell r="BB4">
            <v>0</v>
          </cell>
          <cell r="BC4" t="str">
            <v>AB</v>
          </cell>
          <cell r="BD4">
            <v>0</v>
          </cell>
          <cell r="BE4" t="str">
            <v>AB</v>
          </cell>
          <cell r="BF4">
            <v>0</v>
          </cell>
          <cell r="BG4" t="str">
            <v>AB</v>
          </cell>
          <cell r="BH4">
            <v>0</v>
          </cell>
        </row>
        <row r="5">
          <cell r="C5">
            <v>0</v>
          </cell>
          <cell r="D5">
            <v>25</v>
          </cell>
          <cell r="E5">
            <v>0</v>
          </cell>
          <cell r="F5">
            <v>25</v>
          </cell>
          <cell r="G5">
            <v>0</v>
          </cell>
          <cell r="H5">
            <v>25</v>
          </cell>
          <cell r="I5">
            <v>0</v>
          </cell>
          <cell r="J5">
            <v>15</v>
          </cell>
          <cell r="K5">
            <v>0</v>
          </cell>
          <cell r="L5">
            <v>25</v>
          </cell>
          <cell r="M5">
            <v>0</v>
          </cell>
          <cell r="N5">
            <v>25</v>
          </cell>
          <cell r="O5">
            <v>0</v>
          </cell>
          <cell r="P5">
            <v>25</v>
          </cell>
          <cell r="Q5">
            <v>0</v>
          </cell>
          <cell r="R5">
            <v>25</v>
          </cell>
          <cell r="S5">
            <v>0</v>
          </cell>
          <cell r="T5">
            <v>25</v>
          </cell>
          <cell r="U5">
            <v>0</v>
          </cell>
          <cell r="V5">
            <v>25</v>
          </cell>
          <cell r="W5">
            <v>0</v>
          </cell>
          <cell r="X5">
            <v>25</v>
          </cell>
          <cell r="Y5">
            <v>0</v>
          </cell>
          <cell r="Z5">
            <v>25</v>
          </cell>
          <cell r="AA5">
            <v>0</v>
          </cell>
          <cell r="AB5">
            <v>25</v>
          </cell>
          <cell r="AC5">
            <v>0</v>
          </cell>
          <cell r="AD5">
            <v>25</v>
          </cell>
          <cell r="AE5">
            <v>0</v>
          </cell>
          <cell r="AF5">
            <v>25</v>
          </cell>
          <cell r="AG5">
            <v>0</v>
          </cell>
          <cell r="AH5">
            <v>25</v>
          </cell>
          <cell r="AI5">
            <v>0</v>
          </cell>
          <cell r="AJ5">
            <v>25</v>
          </cell>
          <cell r="AK5">
            <v>0</v>
          </cell>
          <cell r="AL5">
            <v>25</v>
          </cell>
          <cell r="AM5">
            <v>0</v>
          </cell>
          <cell r="AN5">
            <v>25</v>
          </cell>
          <cell r="AO5">
            <v>0</v>
          </cell>
          <cell r="AP5">
            <v>25</v>
          </cell>
          <cell r="AQ5">
            <v>0</v>
          </cell>
          <cell r="AR5">
            <v>25</v>
          </cell>
          <cell r="AS5">
            <v>0</v>
          </cell>
          <cell r="AT5">
            <v>1</v>
          </cell>
          <cell r="AU5">
            <v>0</v>
          </cell>
          <cell r="AV5">
            <v>1</v>
          </cell>
          <cell r="AW5">
            <v>0</v>
          </cell>
          <cell r="AX5">
            <v>1</v>
          </cell>
          <cell r="AY5">
            <v>0</v>
          </cell>
          <cell r="AZ5">
            <v>1</v>
          </cell>
          <cell r="BA5">
            <v>0</v>
          </cell>
          <cell r="BB5">
            <v>1</v>
          </cell>
          <cell r="BC5">
            <v>0</v>
          </cell>
          <cell r="BD5">
            <v>1</v>
          </cell>
          <cell r="BE5">
            <v>0</v>
          </cell>
          <cell r="BF5">
            <v>1</v>
          </cell>
          <cell r="BG5">
            <v>0</v>
          </cell>
          <cell r="BH5">
            <v>1</v>
          </cell>
        </row>
        <row r="6">
          <cell r="C6">
            <v>73</v>
          </cell>
          <cell r="D6">
            <v>25</v>
          </cell>
          <cell r="E6">
            <v>115</v>
          </cell>
          <cell r="F6">
            <v>25</v>
          </cell>
          <cell r="G6">
            <v>73</v>
          </cell>
          <cell r="H6">
            <v>25</v>
          </cell>
          <cell r="I6">
            <v>84</v>
          </cell>
          <cell r="J6">
            <v>25</v>
          </cell>
          <cell r="K6">
            <v>132</v>
          </cell>
          <cell r="L6">
            <v>25</v>
          </cell>
          <cell r="M6">
            <v>237</v>
          </cell>
          <cell r="N6">
            <v>25</v>
          </cell>
          <cell r="O6">
            <v>400</v>
          </cell>
          <cell r="P6">
            <v>25</v>
          </cell>
          <cell r="Q6">
            <v>475</v>
          </cell>
          <cell r="R6">
            <v>25</v>
          </cell>
          <cell r="S6">
            <v>550</v>
          </cell>
          <cell r="T6">
            <v>25</v>
          </cell>
          <cell r="U6">
            <v>595</v>
          </cell>
          <cell r="V6">
            <v>25</v>
          </cell>
          <cell r="W6">
            <v>1100</v>
          </cell>
          <cell r="X6">
            <v>25</v>
          </cell>
          <cell r="Y6">
            <v>1580</v>
          </cell>
          <cell r="Z6">
            <v>25</v>
          </cell>
          <cell r="AA6">
            <v>2420</v>
          </cell>
          <cell r="AB6">
            <v>25</v>
          </cell>
          <cell r="AC6">
            <v>4170</v>
          </cell>
          <cell r="AD6">
            <v>25</v>
          </cell>
          <cell r="AE6">
            <v>5500</v>
          </cell>
          <cell r="AF6">
            <v>25</v>
          </cell>
          <cell r="AG6">
            <v>9250</v>
          </cell>
          <cell r="AH6">
            <v>25</v>
          </cell>
          <cell r="AI6">
            <v>1100</v>
          </cell>
          <cell r="AJ6">
            <v>25</v>
          </cell>
          <cell r="AK6">
            <v>6300</v>
          </cell>
          <cell r="AL6">
            <v>25</v>
          </cell>
          <cell r="AM6">
            <v>11200</v>
          </cell>
          <cell r="AN6">
            <v>25</v>
          </cell>
          <cell r="AO6">
            <v>15300</v>
          </cell>
          <cell r="AP6">
            <v>25</v>
          </cell>
          <cell r="AQ6">
            <v>24300</v>
          </cell>
          <cell r="AR6">
            <v>25</v>
          </cell>
          <cell r="AS6">
            <v>200</v>
          </cell>
          <cell r="AT6">
            <v>2</v>
          </cell>
          <cell r="AU6">
            <v>380</v>
          </cell>
          <cell r="AV6">
            <v>2</v>
          </cell>
          <cell r="AW6">
            <v>80</v>
          </cell>
          <cell r="AX6">
            <v>2</v>
          </cell>
          <cell r="AY6">
            <v>100</v>
          </cell>
          <cell r="AZ6">
            <v>2</v>
          </cell>
          <cell r="BA6">
            <v>250</v>
          </cell>
          <cell r="BB6">
            <v>2</v>
          </cell>
          <cell r="BC6">
            <v>500</v>
          </cell>
          <cell r="BD6">
            <v>2</v>
          </cell>
          <cell r="BE6">
            <v>600</v>
          </cell>
          <cell r="BF6">
            <v>2</v>
          </cell>
          <cell r="BG6">
            <v>500</v>
          </cell>
          <cell r="BH6">
            <v>2</v>
          </cell>
        </row>
        <row r="7">
          <cell r="D7">
            <v>24</v>
          </cell>
          <cell r="E7">
            <v>116</v>
          </cell>
          <cell r="F7">
            <v>24</v>
          </cell>
          <cell r="G7">
            <v>74</v>
          </cell>
          <cell r="H7">
            <v>24</v>
          </cell>
          <cell r="I7">
            <v>85</v>
          </cell>
          <cell r="J7">
            <v>24</v>
          </cell>
          <cell r="K7">
            <v>133</v>
          </cell>
          <cell r="L7">
            <v>24</v>
          </cell>
          <cell r="M7">
            <v>238</v>
          </cell>
          <cell r="N7">
            <v>24</v>
          </cell>
          <cell r="O7">
            <v>201</v>
          </cell>
          <cell r="P7">
            <v>24</v>
          </cell>
          <cell r="Q7">
            <v>476</v>
          </cell>
          <cell r="R7">
            <v>24</v>
          </cell>
          <cell r="S7">
            <v>551</v>
          </cell>
          <cell r="T7">
            <v>24</v>
          </cell>
          <cell r="U7">
            <v>596</v>
          </cell>
          <cell r="V7">
            <v>24</v>
          </cell>
          <cell r="W7">
            <v>1101</v>
          </cell>
          <cell r="X7">
            <v>24</v>
          </cell>
          <cell r="Y7">
            <v>1581</v>
          </cell>
          <cell r="Z7">
            <v>24</v>
          </cell>
          <cell r="AA7">
            <v>2421</v>
          </cell>
          <cell r="AB7">
            <v>24</v>
          </cell>
          <cell r="AC7">
            <v>4171</v>
          </cell>
          <cell r="AD7">
            <v>24</v>
          </cell>
          <cell r="AE7">
            <v>5501</v>
          </cell>
          <cell r="AF7">
            <v>24</v>
          </cell>
          <cell r="AG7">
            <v>9251</v>
          </cell>
          <cell r="AH7">
            <v>24</v>
          </cell>
          <cell r="AI7">
            <v>1101</v>
          </cell>
          <cell r="AJ7">
            <v>24</v>
          </cell>
          <cell r="AK7">
            <v>6301</v>
          </cell>
          <cell r="AL7">
            <v>24</v>
          </cell>
          <cell r="AM7">
            <v>11201</v>
          </cell>
          <cell r="AN7">
            <v>24</v>
          </cell>
          <cell r="AO7">
            <v>15301</v>
          </cell>
          <cell r="AP7">
            <v>24</v>
          </cell>
          <cell r="AQ7">
            <v>24301</v>
          </cell>
          <cell r="AR7">
            <v>24</v>
          </cell>
        </row>
        <row r="8">
          <cell r="C8">
            <v>74</v>
          </cell>
          <cell r="D8">
            <v>24</v>
          </cell>
          <cell r="E8">
            <v>118</v>
          </cell>
          <cell r="F8">
            <v>24</v>
          </cell>
          <cell r="G8">
            <v>76</v>
          </cell>
          <cell r="H8">
            <v>24</v>
          </cell>
          <cell r="I8">
            <v>87</v>
          </cell>
          <cell r="J8">
            <v>24</v>
          </cell>
          <cell r="K8">
            <v>136</v>
          </cell>
          <cell r="L8">
            <v>24</v>
          </cell>
          <cell r="M8">
            <v>242</v>
          </cell>
          <cell r="N8">
            <v>24</v>
          </cell>
          <cell r="O8">
            <v>410</v>
          </cell>
          <cell r="P8">
            <v>24</v>
          </cell>
          <cell r="Q8">
            <v>490</v>
          </cell>
          <cell r="R8">
            <v>24</v>
          </cell>
          <cell r="S8">
            <v>560</v>
          </cell>
          <cell r="T8">
            <v>24</v>
          </cell>
          <cell r="U8">
            <v>610</v>
          </cell>
          <cell r="V8">
            <v>24</v>
          </cell>
          <cell r="W8">
            <v>1130</v>
          </cell>
          <cell r="X8">
            <v>24</v>
          </cell>
          <cell r="Y8">
            <v>2020</v>
          </cell>
          <cell r="Z8">
            <v>24</v>
          </cell>
          <cell r="AA8">
            <v>2470</v>
          </cell>
          <cell r="AB8">
            <v>24</v>
          </cell>
          <cell r="AC8">
            <v>4270</v>
          </cell>
          <cell r="AD8">
            <v>24</v>
          </cell>
          <cell r="AE8">
            <v>6000</v>
          </cell>
          <cell r="AF8">
            <v>24</v>
          </cell>
          <cell r="AG8">
            <v>9400</v>
          </cell>
          <cell r="AH8">
            <v>24</v>
          </cell>
          <cell r="AI8">
            <v>1130</v>
          </cell>
          <cell r="AJ8">
            <v>24</v>
          </cell>
          <cell r="AK8">
            <v>6400</v>
          </cell>
          <cell r="AL8">
            <v>24</v>
          </cell>
          <cell r="AM8">
            <v>11400</v>
          </cell>
          <cell r="AN8">
            <v>24</v>
          </cell>
          <cell r="AO8">
            <v>16300</v>
          </cell>
          <cell r="AP8">
            <v>24</v>
          </cell>
          <cell r="AQ8">
            <v>26300</v>
          </cell>
          <cell r="AR8">
            <v>24</v>
          </cell>
          <cell r="AS8">
            <v>210</v>
          </cell>
          <cell r="AT8">
            <v>3</v>
          </cell>
          <cell r="AU8">
            <v>400</v>
          </cell>
          <cell r="AV8">
            <v>3</v>
          </cell>
          <cell r="AX8">
            <v>3</v>
          </cell>
          <cell r="AZ8">
            <v>3</v>
          </cell>
          <cell r="BA8">
            <v>275</v>
          </cell>
          <cell r="BB8">
            <v>3</v>
          </cell>
          <cell r="BC8">
            <v>600</v>
          </cell>
          <cell r="BD8">
            <v>3</v>
          </cell>
          <cell r="BE8">
            <v>700</v>
          </cell>
          <cell r="BF8">
            <v>3</v>
          </cell>
          <cell r="BG8">
            <v>600</v>
          </cell>
          <cell r="BH8">
            <v>3</v>
          </cell>
        </row>
        <row r="9">
          <cell r="D9">
            <v>23</v>
          </cell>
          <cell r="E9">
            <v>119</v>
          </cell>
          <cell r="F9">
            <v>23</v>
          </cell>
          <cell r="G9">
            <v>77</v>
          </cell>
          <cell r="H9">
            <v>23</v>
          </cell>
          <cell r="I9">
            <v>88</v>
          </cell>
          <cell r="J9">
            <v>23</v>
          </cell>
          <cell r="K9">
            <v>137</v>
          </cell>
          <cell r="L9">
            <v>23</v>
          </cell>
          <cell r="M9">
            <v>243</v>
          </cell>
          <cell r="N9">
            <v>23</v>
          </cell>
          <cell r="O9">
            <v>411</v>
          </cell>
          <cell r="P9">
            <v>23</v>
          </cell>
          <cell r="Q9">
            <v>491</v>
          </cell>
          <cell r="R9">
            <v>23</v>
          </cell>
          <cell r="S9">
            <v>561</v>
          </cell>
          <cell r="T9">
            <v>23</v>
          </cell>
          <cell r="U9">
            <v>611</v>
          </cell>
          <cell r="V9">
            <v>23</v>
          </cell>
          <cell r="W9">
            <v>1131</v>
          </cell>
          <cell r="X9">
            <v>23</v>
          </cell>
          <cell r="Y9">
            <v>2021</v>
          </cell>
          <cell r="Z9">
            <v>23</v>
          </cell>
          <cell r="AA9">
            <v>2471</v>
          </cell>
          <cell r="AB9">
            <v>23</v>
          </cell>
          <cell r="AC9">
            <v>4271</v>
          </cell>
          <cell r="AD9">
            <v>23</v>
          </cell>
          <cell r="AE9">
            <v>6001</v>
          </cell>
          <cell r="AF9">
            <v>23</v>
          </cell>
          <cell r="AG9">
            <v>9401</v>
          </cell>
          <cell r="AH9">
            <v>23</v>
          </cell>
          <cell r="AI9">
            <v>1131</v>
          </cell>
          <cell r="AJ9">
            <v>23</v>
          </cell>
          <cell r="AK9">
            <v>6401</v>
          </cell>
          <cell r="AL9">
            <v>23</v>
          </cell>
          <cell r="AM9">
            <v>11401</v>
          </cell>
          <cell r="AN9">
            <v>23</v>
          </cell>
          <cell r="AO9">
            <v>16301</v>
          </cell>
          <cell r="AP9">
            <v>23</v>
          </cell>
          <cell r="AQ9">
            <v>26301</v>
          </cell>
          <cell r="AR9">
            <v>23</v>
          </cell>
        </row>
        <row r="10">
          <cell r="C10">
            <v>75</v>
          </cell>
          <cell r="D10">
            <v>23</v>
          </cell>
          <cell r="E10">
            <v>120</v>
          </cell>
          <cell r="F10">
            <v>23</v>
          </cell>
          <cell r="G10">
            <v>79</v>
          </cell>
          <cell r="H10">
            <v>23</v>
          </cell>
          <cell r="I10">
            <v>90</v>
          </cell>
          <cell r="J10">
            <v>23</v>
          </cell>
          <cell r="K10">
            <v>140</v>
          </cell>
          <cell r="L10">
            <v>23</v>
          </cell>
          <cell r="M10">
            <v>246</v>
          </cell>
          <cell r="N10">
            <v>23</v>
          </cell>
          <cell r="O10">
            <v>420</v>
          </cell>
          <cell r="P10">
            <v>23</v>
          </cell>
          <cell r="Q10">
            <v>505</v>
          </cell>
          <cell r="R10">
            <v>23</v>
          </cell>
          <cell r="S10">
            <v>570</v>
          </cell>
          <cell r="T10">
            <v>23</v>
          </cell>
          <cell r="U10">
            <v>635</v>
          </cell>
          <cell r="V10">
            <v>23</v>
          </cell>
          <cell r="W10">
            <v>1150</v>
          </cell>
          <cell r="X10">
            <v>23</v>
          </cell>
          <cell r="Y10">
            <v>2060</v>
          </cell>
          <cell r="Z10">
            <v>23</v>
          </cell>
          <cell r="AA10">
            <v>2500</v>
          </cell>
          <cell r="AB10">
            <v>23</v>
          </cell>
          <cell r="AC10">
            <v>4320</v>
          </cell>
          <cell r="AD10">
            <v>23</v>
          </cell>
          <cell r="AE10">
            <v>6100</v>
          </cell>
          <cell r="AF10">
            <v>23</v>
          </cell>
          <cell r="AG10">
            <v>9550</v>
          </cell>
          <cell r="AH10">
            <v>23</v>
          </cell>
          <cell r="AI10">
            <v>1150</v>
          </cell>
          <cell r="AJ10">
            <v>23</v>
          </cell>
          <cell r="AK10">
            <v>6500</v>
          </cell>
          <cell r="AL10">
            <v>23</v>
          </cell>
          <cell r="AM10">
            <v>12000</v>
          </cell>
          <cell r="AN10">
            <v>23</v>
          </cell>
          <cell r="AO10">
            <v>17300</v>
          </cell>
          <cell r="AP10">
            <v>23</v>
          </cell>
          <cell r="AQ10">
            <v>28300</v>
          </cell>
          <cell r="AR10">
            <v>23</v>
          </cell>
          <cell r="AS10">
            <v>220</v>
          </cell>
          <cell r="AT10">
            <v>4</v>
          </cell>
          <cell r="AU10">
            <v>420</v>
          </cell>
          <cell r="AV10">
            <v>4</v>
          </cell>
          <cell r="AW10">
            <v>85</v>
          </cell>
          <cell r="AX10">
            <v>4</v>
          </cell>
          <cell r="AY10">
            <v>110</v>
          </cell>
          <cell r="AZ10">
            <v>4</v>
          </cell>
          <cell r="BA10">
            <v>300</v>
          </cell>
          <cell r="BB10">
            <v>4</v>
          </cell>
          <cell r="BC10">
            <v>700</v>
          </cell>
          <cell r="BD10">
            <v>4</v>
          </cell>
          <cell r="BE10">
            <v>800</v>
          </cell>
          <cell r="BF10">
            <v>4</v>
          </cell>
          <cell r="BG10">
            <v>700</v>
          </cell>
          <cell r="BH10">
            <v>4</v>
          </cell>
        </row>
        <row r="11">
          <cell r="D11">
            <v>22</v>
          </cell>
          <cell r="E11">
            <v>121</v>
          </cell>
          <cell r="F11">
            <v>22</v>
          </cell>
          <cell r="G11">
            <v>80</v>
          </cell>
          <cell r="H11">
            <v>22</v>
          </cell>
          <cell r="I11">
            <v>91</v>
          </cell>
          <cell r="J11">
            <v>22</v>
          </cell>
          <cell r="K11">
            <v>141</v>
          </cell>
          <cell r="L11">
            <v>22</v>
          </cell>
          <cell r="M11">
            <v>247</v>
          </cell>
          <cell r="N11">
            <v>22</v>
          </cell>
          <cell r="O11">
            <v>421</v>
          </cell>
          <cell r="P11">
            <v>22</v>
          </cell>
          <cell r="Q11">
            <v>506</v>
          </cell>
          <cell r="R11">
            <v>22</v>
          </cell>
          <cell r="S11">
            <v>571</v>
          </cell>
          <cell r="T11">
            <v>22</v>
          </cell>
          <cell r="U11">
            <v>636</v>
          </cell>
          <cell r="V11">
            <v>22</v>
          </cell>
          <cell r="W11">
            <v>1151</v>
          </cell>
          <cell r="X11">
            <v>22</v>
          </cell>
          <cell r="Y11">
            <v>2061</v>
          </cell>
          <cell r="Z11">
            <v>22</v>
          </cell>
          <cell r="AA11">
            <v>2501</v>
          </cell>
          <cell r="AB11">
            <v>22</v>
          </cell>
          <cell r="AC11">
            <v>4321</v>
          </cell>
          <cell r="AD11">
            <v>22</v>
          </cell>
          <cell r="AE11">
            <v>6101</v>
          </cell>
          <cell r="AF11">
            <v>22</v>
          </cell>
          <cell r="AG11">
            <v>9551</v>
          </cell>
          <cell r="AH11">
            <v>22</v>
          </cell>
          <cell r="AI11">
            <v>1151</v>
          </cell>
          <cell r="AJ11">
            <v>22</v>
          </cell>
          <cell r="AK11">
            <v>6501</v>
          </cell>
          <cell r="AL11">
            <v>22</v>
          </cell>
          <cell r="AM11">
            <v>12001</v>
          </cell>
          <cell r="AN11">
            <v>22</v>
          </cell>
          <cell r="AO11">
            <v>17301</v>
          </cell>
          <cell r="AP11">
            <v>22</v>
          </cell>
          <cell r="AQ11">
            <v>28301</v>
          </cell>
          <cell r="AR11">
            <v>22</v>
          </cell>
        </row>
        <row r="12">
          <cell r="C12">
            <v>76</v>
          </cell>
          <cell r="D12">
            <v>22</v>
          </cell>
          <cell r="E12">
            <v>122</v>
          </cell>
          <cell r="F12">
            <v>22</v>
          </cell>
          <cell r="G12">
            <v>82</v>
          </cell>
          <cell r="H12">
            <v>22</v>
          </cell>
          <cell r="I12">
            <v>93</v>
          </cell>
          <cell r="J12">
            <v>22</v>
          </cell>
          <cell r="K12">
            <v>145</v>
          </cell>
          <cell r="L12">
            <v>22</v>
          </cell>
          <cell r="M12">
            <v>250</v>
          </cell>
          <cell r="N12">
            <v>22</v>
          </cell>
          <cell r="O12">
            <v>430</v>
          </cell>
          <cell r="P12">
            <v>22</v>
          </cell>
          <cell r="Q12">
            <v>520</v>
          </cell>
          <cell r="R12">
            <v>22</v>
          </cell>
          <cell r="S12">
            <v>580</v>
          </cell>
          <cell r="T12">
            <v>22</v>
          </cell>
          <cell r="U12">
            <v>650</v>
          </cell>
          <cell r="V12">
            <v>22</v>
          </cell>
          <cell r="W12">
            <v>1170</v>
          </cell>
          <cell r="X12">
            <v>22</v>
          </cell>
          <cell r="Y12">
            <v>2080</v>
          </cell>
          <cell r="Z12">
            <v>22</v>
          </cell>
          <cell r="AA12">
            <v>2530</v>
          </cell>
          <cell r="AB12">
            <v>22</v>
          </cell>
          <cell r="AC12">
            <v>4370</v>
          </cell>
          <cell r="AD12">
            <v>22</v>
          </cell>
          <cell r="AE12">
            <v>6200</v>
          </cell>
          <cell r="AF12">
            <v>22</v>
          </cell>
          <cell r="AG12">
            <v>10100</v>
          </cell>
          <cell r="AH12">
            <v>22</v>
          </cell>
          <cell r="AI12">
            <v>1170</v>
          </cell>
          <cell r="AJ12">
            <v>22</v>
          </cell>
          <cell r="AK12">
            <v>7000</v>
          </cell>
          <cell r="AL12">
            <v>22</v>
          </cell>
          <cell r="AM12">
            <v>12200</v>
          </cell>
          <cell r="AN12">
            <v>22</v>
          </cell>
          <cell r="AO12">
            <v>18300</v>
          </cell>
          <cell r="AP12">
            <v>22</v>
          </cell>
          <cell r="AQ12">
            <v>29300</v>
          </cell>
          <cell r="AR12">
            <v>22</v>
          </cell>
          <cell r="AS12">
            <v>230</v>
          </cell>
          <cell r="AT12">
            <v>5</v>
          </cell>
          <cell r="AU12">
            <v>440</v>
          </cell>
          <cell r="AV12">
            <v>5</v>
          </cell>
          <cell r="AX12">
            <v>5</v>
          </cell>
          <cell r="AZ12">
            <v>5</v>
          </cell>
          <cell r="BA12">
            <v>325</v>
          </cell>
          <cell r="BB12">
            <v>5</v>
          </cell>
          <cell r="BC12">
            <v>800</v>
          </cell>
          <cell r="BD12">
            <v>5</v>
          </cell>
          <cell r="BE12">
            <v>900</v>
          </cell>
          <cell r="BF12">
            <v>5</v>
          </cell>
          <cell r="BG12">
            <v>800</v>
          </cell>
          <cell r="BH12">
            <v>5</v>
          </cell>
        </row>
        <row r="13">
          <cell r="D13">
            <v>21</v>
          </cell>
          <cell r="E13">
            <v>123</v>
          </cell>
          <cell r="F13">
            <v>21</v>
          </cell>
          <cell r="G13">
            <v>83</v>
          </cell>
          <cell r="H13">
            <v>21</v>
          </cell>
          <cell r="I13">
            <v>94</v>
          </cell>
          <cell r="J13">
            <v>21</v>
          </cell>
          <cell r="K13">
            <v>146</v>
          </cell>
          <cell r="L13">
            <v>21</v>
          </cell>
          <cell r="M13">
            <v>251</v>
          </cell>
          <cell r="N13">
            <v>21</v>
          </cell>
          <cell r="O13">
            <v>431</v>
          </cell>
          <cell r="P13">
            <v>21</v>
          </cell>
          <cell r="Q13">
            <v>521</v>
          </cell>
          <cell r="R13">
            <v>21</v>
          </cell>
          <cell r="S13">
            <v>581</v>
          </cell>
          <cell r="T13">
            <v>21</v>
          </cell>
          <cell r="U13">
            <v>651</v>
          </cell>
          <cell r="V13">
            <v>21</v>
          </cell>
          <cell r="W13">
            <v>1171</v>
          </cell>
          <cell r="X13">
            <v>21</v>
          </cell>
          <cell r="Y13">
            <v>2081</v>
          </cell>
          <cell r="Z13">
            <v>21</v>
          </cell>
          <cell r="AA13">
            <v>2531</v>
          </cell>
          <cell r="AB13">
            <v>21</v>
          </cell>
          <cell r="AC13">
            <v>4371</v>
          </cell>
          <cell r="AD13">
            <v>21</v>
          </cell>
          <cell r="AE13">
            <v>6201</v>
          </cell>
          <cell r="AF13">
            <v>21</v>
          </cell>
          <cell r="AG13">
            <v>10101</v>
          </cell>
          <cell r="AH13">
            <v>21</v>
          </cell>
          <cell r="AI13">
            <v>1171</v>
          </cell>
          <cell r="AJ13">
            <v>21</v>
          </cell>
          <cell r="AK13">
            <v>7001</v>
          </cell>
          <cell r="AL13">
            <v>21</v>
          </cell>
          <cell r="AM13">
            <v>12201</v>
          </cell>
          <cell r="AN13">
            <v>21</v>
          </cell>
          <cell r="AO13">
            <v>18301</v>
          </cell>
          <cell r="AP13">
            <v>21</v>
          </cell>
          <cell r="AQ13">
            <v>29301</v>
          </cell>
          <cell r="AR13">
            <v>21</v>
          </cell>
        </row>
        <row r="14">
          <cell r="C14">
            <v>77</v>
          </cell>
          <cell r="D14">
            <v>21</v>
          </cell>
          <cell r="E14">
            <v>124</v>
          </cell>
          <cell r="F14">
            <v>21</v>
          </cell>
          <cell r="G14">
            <v>85</v>
          </cell>
          <cell r="H14">
            <v>21</v>
          </cell>
          <cell r="I14">
            <v>96</v>
          </cell>
          <cell r="J14">
            <v>21</v>
          </cell>
          <cell r="K14">
            <v>150</v>
          </cell>
          <cell r="L14">
            <v>21</v>
          </cell>
          <cell r="M14">
            <v>252</v>
          </cell>
          <cell r="N14">
            <v>21</v>
          </cell>
          <cell r="O14">
            <v>437</v>
          </cell>
          <cell r="P14">
            <v>21</v>
          </cell>
          <cell r="Q14">
            <v>535</v>
          </cell>
          <cell r="R14">
            <v>21</v>
          </cell>
          <cell r="S14">
            <v>590</v>
          </cell>
          <cell r="T14">
            <v>21</v>
          </cell>
          <cell r="U14">
            <v>660</v>
          </cell>
          <cell r="V14">
            <v>21</v>
          </cell>
          <cell r="W14">
            <v>1190</v>
          </cell>
          <cell r="X14">
            <v>21</v>
          </cell>
          <cell r="Y14">
            <v>2100</v>
          </cell>
          <cell r="Z14">
            <v>21</v>
          </cell>
          <cell r="AA14">
            <v>2560</v>
          </cell>
          <cell r="AB14">
            <v>21</v>
          </cell>
          <cell r="AC14">
            <v>4420</v>
          </cell>
          <cell r="AD14">
            <v>21</v>
          </cell>
          <cell r="AE14">
            <v>6300</v>
          </cell>
          <cell r="AF14">
            <v>21</v>
          </cell>
          <cell r="AG14">
            <v>10250</v>
          </cell>
          <cell r="AH14">
            <v>21</v>
          </cell>
          <cell r="AI14">
            <v>1190</v>
          </cell>
          <cell r="AJ14">
            <v>21</v>
          </cell>
          <cell r="AK14">
            <v>7100</v>
          </cell>
          <cell r="AL14">
            <v>21</v>
          </cell>
          <cell r="AM14">
            <v>12400</v>
          </cell>
          <cell r="AN14">
            <v>21</v>
          </cell>
          <cell r="AO14">
            <v>19000</v>
          </cell>
          <cell r="AP14">
            <v>21</v>
          </cell>
          <cell r="AQ14">
            <v>30300</v>
          </cell>
          <cell r="AR14">
            <v>21</v>
          </cell>
          <cell r="AS14">
            <v>240</v>
          </cell>
          <cell r="AT14">
            <v>6</v>
          </cell>
          <cell r="AU14">
            <v>460</v>
          </cell>
          <cell r="AV14">
            <v>6</v>
          </cell>
          <cell r="AW14">
            <v>90</v>
          </cell>
          <cell r="AX14">
            <v>6</v>
          </cell>
          <cell r="AY14">
            <v>120</v>
          </cell>
          <cell r="AZ14">
            <v>6</v>
          </cell>
          <cell r="BA14">
            <v>350</v>
          </cell>
          <cell r="BB14">
            <v>6</v>
          </cell>
          <cell r="BC14">
            <v>900</v>
          </cell>
          <cell r="BD14">
            <v>6</v>
          </cell>
          <cell r="BE14">
            <v>1000</v>
          </cell>
          <cell r="BF14">
            <v>6</v>
          </cell>
          <cell r="BG14">
            <v>900</v>
          </cell>
          <cell r="BH14">
            <v>6</v>
          </cell>
        </row>
        <row r="15">
          <cell r="D15">
            <v>20</v>
          </cell>
          <cell r="E15">
            <v>125</v>
          </cell>
          <cell r="F15">
            <v>20</v>
          </cell>
          <cell r="G15">
            <v>86</v>
          </cell>
          <cell r="H15">
            <v>20</v>
          </cell>
          <cell r="I15">
            <v>97</v>
          </cell>
          <cell r="J15">
            <v>20</v>
          </cell>
          <cell r="K15">
            <v>151</v>
          </cell>
          <cell r="L15">
            <v>20</v>
          </cell>
          <cell r="M15">
            <v>253</v>
          </cell>
          <cell r="N15">
            <v>20</v>
          </cell>
          <cell r="O15">
            <v>438</v>
          </cell>
          <cell r="P15">
            <v>20</v>
          </cell>
          <cell r="Q15">
            <v>536</v>
          </cell>
          <cell r="R15">
            <v>20</v>
          </cell>
          <cell r="S15">
            <v>591</v>
          </cell>
          <cell r="T15">
            <v>20</v>
          </cell>
          <cell r="U15">
            <v>661</v>
          </cell>
          <cell r="V15">
            <v>20</v>
          </cell>
          <cell r="W15">
            <v>1191</v>
          </cell>
          <cell r="X15">
            <v>20</v>
          </cell>
          <cell r="Y15">
            <v>2101</v>
          </cell>
          <cell r="Z15">
            <v>20</v>
          </cell>
          <cell r="AA15">
            <v>2561</v>
          </cell>
          <cell r="AB15">
            <v>20</v>
          </cell>
          <cell r="AC15">
            <v>4421</v>
          </cell>
          <cell r="AD15">
            <v>20</v>
          </cell>
          <cell r="AE15">
            <v>6301</v>
          </cell>
          <cell r="AF15">
            <v>20</v>
          </cell>
          <cell r="AG15">
            <v>10251</v>
          </cell>
          <cell r="AH15">
            <v>20</v>
          </cell>
          <cell r="AI15">
            <v>1191</v>
          </cell>
          <cell r="AJ15">
            <v>20</v>
          </cell>
          <cell r="AK15">
            <v>7101</v>
          </cell>
          <cell r="AL15">
            <v>20</v>
          </cell>
          <cell r="AM15">
            <v>12401</v>
          </cell>
          <cell r="AN15">
            <v>20</v>
          </cell>
          <cell r="AO15">
            <v>19001</v>
          </cell>
          <cell r="AP15">
            <v>20</v>
          </cell>
          <cell r="AQ15">
            <v>30301</v>
          </cell>
          <cell r="AR15">
            <v>20</v>
          </cell>
        </row>
        <row r="16">
          <cell r="C16">
            <v>78</v>
          </cell>
          <cell r="D16">
            <v>20</v>
          </cell>
          <cell r="E16">
            <v>126</v>
          </cell>
          <cell r="F16">
            <v>20</v>
          </cell>
          <cell r="G16">
            <v>88</v>
          </cell>
          <cell r="H16">
            <v>20</v>
          </cell>
          <cell r="I16">
            <v>99</v>
          </cell>
          <cell r="J16">
            <v>20</v>
          </cell>
          <cell r="K16">
            <v>155</v>
          </cell>
          <cell r="L16">
            <v>20</v>
          </cell>
          <cell r="M16">
            <v>258</v>
          </cell>
          <cell r="N16">
            <v>20</v>
          </cell>
          <cell r="O16">
            <v>444</v>
          </cell>
          <cell r="P16">
            <v>20</v>
          </cell>
          <cell r="Q16">
            <v>545</v>
          </cell>
          <cell r="R16">
            <v>20</v>
          </cell>
          <cell r="S16">
            <v>600</v>
          </cell>
          <cell r="T16">
            <v>20</v>
          </cell>
          <cell r="U16">
            <v>670</v>
          </cell>
          <cell r="V16">
            <v>20</v>
          </cell>
          <cell r="W16">
            <v>1210</v>
          </cell>
          <cell r="X16">
            <v>20</v>
          </cell>
          <cell r="Y16">
            <v>2120</v>
          </cell>
          <cell r="Z16">
            <v>20</v>
          </cell>
          <cell r="AA16">
            <v>2590</v>
          </cell>
          <cell r="AB16">
            <v>20</v>
          </cell>
          <cell r="AC16">
            <v>4470</v>
          </cell>
          <cell r="AD16">
            <v>20</v>
          </cell>
          <cell r="AE16">
            <v>6400</v>
          </cell>
          <cell r="AF16">
            <v>20</v>
          </cell>
          <cell r="AG16">
            <v>10400</v>
          </cell>
          <cell r="AH16">
            <v>20</v>
          </cell>
          <cell r="AI16">
            <v>1210</v>
          </cell>
          <cell r="AJ16">
            <v>20</v>
          </cell>
          <cell r="AK16">
            <v>7200</v>
          </cell>
          <cell r="AL16">
            <v>20</v>
          </cell>
          <cell r="AM16">
            <v>13000</v>
          </cell>
          <cell r="AN16">
            <v>20</v>
          </cell>
          <cell r="AO16">
            <v>19300</v>
          </cell>
          <cell r="AP16">
            <v>20</v>
          </cell>
          <cell r="AQ16">
            <v>31300</v>
          </cell>
          <cell r="AR16">
            <v>20</v>
          </cell>
          <cell r="AS16">
            <v>250</v>
          </cell>
          <cell r="AT16">
            <v>7</v>
          </cell>
          <cell r="AU16">
            <v>480</v>
          </cell>
          <cell r="AV16">
            <v>7</v>
          </cell>
          <cell r="AW16">
            <v>95</v>
          </cell>
          <cell r="AX16">
            <v>7</v>
          </cell>
          <cell r="AZ16">
            <v>7</v>
          </cell>
          <cell r="BA16">
            <v>375</v>
          </cell>
          <cell r="BB16">
            <v>7</v>
          </cell>
          <cell r="BC16">
            <v>1000</v>
          </cell>
          <cell r="BD16">
            <v>7</v>
          </cell>
          <cell r="BE16">
            <v>1100</v>
          </cell>
          <cell r="BF16">
            <v>7</v>
          </cell>
          <cell r="BG16">
            <v>1000</v>
          </cell>
          <cell r="BH16">
            <v>7</v>
          </cell>
        </row>
        <row r="17">
          <cell r="D17">
            <v>19</v>
          </cell>
          <cell r="E17">
            <v>127</v>
          </cell>
          <cell r="F17">
            <v>19</v>
          </cell>
          <cell r="G17">
            <v>89</v>
          </cell>
          <cell r="H17">
            <v>19</v>
          </cell>
          <cell r="I17">
            <v>100</v>
          </cell>
          <cell r="J17">
            <v>19</v>
          </cell>
          <cell r="K17">
            <v>156</v>
          </cell>
          <cell r="L17">
            <v>19</v>
          </cell>
          <cell r="M17">
            <v>358</v>
          </cell>
          <cell r="N17">
            <v>19</v>
          </cell>
          <cell r="O17">
            <v>445</v>
          </cell>
          <cell r="P17">
            <v>19</v>
          </cell>
          <cell r="Q17">
            <v>546</v>
          </cell>
          <cell r="R17">
            <v>19</v>
          </cell>
          <cell r="S17">
            <v>601</v>
          </cell>
          <cell r="T17">
            <v>19</v>
          </cell>
          <cell r="U17">
            <v>671</v>
          </cell>
          <cell r="V17">
            <v>19</v>
          </cell>
          <cell r="W17">
            <v>1211</v>
          </cell>
          <cell r="X17">
            <v>19</v>
          </cell>
          <cell r="Y17">
            <v>2121</v>
          </cell>
          <cell r="Z17">
            <v>19</v>
          </cell>
          <cell r="AA17">
            <v>2591</v>
          </cell>
          <cell r="AB17">
            <v>19</v>
          </cell>
          <cell r="AC17">
            <v>4471</v>
          </cell>
          <cell r="AD17">
            <v>19</v>
          </cell>
          <cell r="AE17">
            <v>6401</v>
          </cell>
          <cell r="AF17">
            <v>19</v>
          </cell>
          <cell r="AG17">
            <v>10401</v>
          </cell>
          <cell r="AH17">
            <v>19</v>
          </cell>
          <cell r="AI17">
            <v>1211</v>
          </cell>
          <cell r="AJ17">
            <v>19</v>
          </cell>
          <cell r="AK17">
            <v>7201</v>
          </cell>
          <cell r="AL17">
            <v>19</v>
          </cell>
          <cell r="AM17">
            <v>13001</v>
          </cell>
          <cell r="AN17">
            <v>19</v>
          </cell>
          <cell r="AO17">
            <v>19301</v>
          </cell>
          <cell r="AP17">
            <v>19</v>
          </cell>
          <cell r="AQ17">
            <v>31301</v>
          </cell>
          <cell r="AR17">
            <v>19</v>
          </cell>
        </row>
        <row r="18">
          <cell r="C18">
            <v>79</v>
          </cell>
          <cell r="D18">
            <v>19</v>
          </cell>
          <cell r="E18">
            <v>128</v>
          </cell>
          <cell r="F18">
            <v>19</v>
          </cell>
          <cell r="G18">
            <v>91</v>
          </cell>
          <cell r="H18">
            <v>19</v>
          </cell>
          <cell r="I18">
            <v>102</v>
          </cell>
          <cell r="J18">
            <v>19</v>
          </cell>
          <cell r="K18">
            <v>160</v>
          </cell>
          <cell r="L18">
            <v>19</v>
          </cell>
          <cell r="M18">
            <v>262</v>
          </cell>
          <cell r="N18">
            <v>19</v>
          </cell>
          <cell r="O18">
            <v>452</v>
          </cell>
          <cell r="P18">
            <v>19</v>
          </cell>
          <cell r="Q18">
            <v>555</v>
          </cell>
          <cell r="R18">
            <v>19</v>
          </cell>
          <cell r="S18">
            <v>610</v>
          </cell>
          <cell r="T18">
            <v>19</v>
          </cell>
          <cell r="U18">
            <v>680</v>
          </cell>
          <cell r="V18">
            <v>19</v>
          </cell>
          <cell r="W18">
            <v>1230</v>
          </cell>
          <cell r="X18">
            <v>19</v>
          </cell>
          <cell r="Y18">
            <v>2150</v>
          </cell>
          <cell r="Z18">
            <v>19</v>
          </cell>
          <cell r="AA18">
            <v>3030</v>
          </cell>
          <cell r="AB18">
            <v>19</v>
          </cell>
          <cell r="AC18">
            <v>4520</v>
          </cell>
          <cell r="AD18">
            <v>19</v>
          </cell>
          <cell r="AE18">
            <v>6500</v>
          </cell>
          <cell r="AF18">
            <v>19</v>
          </cell>
          <cell r="AG18">
            <v>11000</v>
          </cell>
          <cell r="AH18">
            <v>19</v>
          </cell>
          <cell r="AI18">
            <v>1230</v>
          </cell>
          <cell r="AJ18">
            <v>19</v>
          </cell>
          <cell r="AK18">
            <v>7300</v>
          </cell>
          <cell r="AL18">
            <v>19</v>
          </cell>
          <cell r="AM18">
            <v>13200</v>
          </cell>
          <cell r="AN18">
            <v>19</v>
          </cell>
          <cell r="AO18">
            <v>20000</v>
          </cell>
          <cell r="AP18">
            <v>19</v>
          </cell>
          <cell r="AQ18">
            <v>32300</v>
          </cell>
          <cell r="AR18">
            <v>19</v>
          </cell>
          <cell r="AS18">
            <v>260</v>
          </cell>
          <cell r="AT18">
            <v>8</v>
          </cell>
          <cell r="AU18">
            <v>500</v>
          </cell>
          <cell r="AV18">
            <v>8</v>
          </cell>
          <cell r="AW18">
            <v>100</v>
          </cell>
          <cell r="AX18">
            <v>8</v>
          </cell>
          <cell r="AY18">
            <v>130</v>
          </cell>
          <cell r="AZ18">
            <v>8</v>
          </cell>
          <cell r="BA18">
            <v>400</v>
          </cell>
          <cell r="BB18">
            <v>8</v>
          </cell>
          <cell r="BC18">
            <v>1100</v>
          </cell>
          <cell r="BD18">
            <v>8</v>
          </cell>
          <cell r="BE18">
            <v>1200</v>
          </cell>
          <cell r="BF18">
            <v>8</v>
          </cell>
          <cell r="BG18">
            <v>1100</v>
          </cell>
          <cell r="BH18">
            <v>8</v>
          </cell>
        </row>
        <row r="19">
          <cell r="D19">
            <v>18</v>
          </cell>
          <cell r="E19">
            <v>129</v>
          </cell>
          <cell r="F19">
            <v>18</v>
          </cell>
          <cell r="G19">
            <v>92</v>
          </cell>
          <cell r="H19">
            <v>18</v>
          </cell>
          <cell r="I19">
            <v>101</v>
          </cell>
          <cell r="J19">
            <v>18</v>
          </cell>
          <cell r="K19">
            <v>161</v>
          </cell>
          <cell r="L19">
            <v>18</v>
          </cell>
          <cell r="M19">
            <v>261</v>
          </cell>
          <cell r="N19">
            <v>18</v>
          </cell>
          <cell r="O19">
            <v>453</v>
          </cell>
          <cell r="P19">
            <v>18</v>
          </cell>
          <cell r="Q19">
            <v>556</v>
          </cell>
          <cell r="R19">
            <v>18</v>
          </cell>
          <cell r="S19">
            <v>611</v>
          </cell>
          <cell r="T19">
            <v>18</v>
          </cell>
          <cell r="U19">
            <v>681</v>
          </cell>
          <cell r="V19">
            <v>18</v>
          </cell>
          <cell r="W19">
            <v>1231</v>
          </cell>
          <cell r="X19">
            <v>18</v>
          </cell>
          <cell r="Y19">
            <v>2151</v>
          </cell>
          <cell r="Z19">
            <v>18</v>
          </cell>
          <cell r="AA19">
            <v>3031</v>
          </cell>
          <cell r="AB19">
            <v>18</v>
          </cell>
          <cell r="AC19">
            <v>4521</v>
          </cell>
          <cell r="AD19">
            <v>18</v>
          </cell>
          <cell r="AE19">
            <v>6501</v>
          </cell>
          <cell r="AF19">
            <v>18</v>
          </cell>
          <cell r="AG19">
            <v>11001</v>
          </cell>
          <cell r="AH19">
            <v>18</v>
          </cell>
          <cell r="AI19">
            <v>1231</v>
          </cell>
          <cell r="AJ19">
            <v>18</v>
          </cell>
          <cell r="AK19">
            <v>7301</v>
          </cell>
          <cell r="AL19">
            <v>18</v>
          </cell>
          <cell r="AM19">
            <v>13201</v>
          </cell>
          <cell r="AN19">
            <v>18</v>
          </cell>
          <cell r="AO19">
            <v>20001</v>
          </cell>
          <cell r="AP19">
            <v>18</v>
          </cell>
          <cell r="AQ19">
            <v>32301</v>
          </cell>
          <cell r="AR19">
            <v>18</v>
          </cell>
        </row>
        <row r="20">
          <cell r="C20">
            <v>80</v>
          </cell>
          <cell r="D20">
            <v>18</v>
          </cell>
          <cell r="E20">
            <v>130</v>
          </cell>
          <cell r="F20">
            <v>18</v>
          </cell>
          <cell r="G20">
            <v>94</v>
          </cell>
          <cell r="H20">
            <v>18</v>
          </cell>
          <cell r="I20">
            <v>105</v>
          </cell>
          <cell r="J20">
            <v>18</v>
          </cell>
          <cell r="K20">
            <v>165</v>
          </cell>
          <cell r="L20">
            <v>18</v>
          </cell>
          <cell r="M20">
            <v>267</v>
          </cell>
          <cell r="N20">
            <v>18</v>
          </cell>
          <cell r="O20">
            <v>460</v>
          </cell>
          <cell r="P20">
            <v>18</v>
          </cell>
          <cell r="Q20">
            <v>565</v>
          </cell>
          <cell r="R20">
            <v>18</v>
          </cell>
          <cell r="S20">
            <v>620</v>
          </cell>
          <cell r="T20">
            <v>18</v>
          </cell>
          <cell r="U20">
            <v>690</v>
          </cell>
          <cell r="V20">
            <v>18</v>
          </cell>
          <cell r="W20">
            <v>1260</v>
          </cell>
          <cell r="X20">
            <v>18</v>
          </cell>
          <cell r="Y20">
            <v>2180</v>
          </cell>
          <cell r="Z20">
            <v>18</v>
          </cell>
          <cell r="AA20">
            <v>3070</v>
          </cell>
          <cell r="AB20">
            <v>18</v>
          </cell>
          <cell r="AC20">
            <v>4570</v>
          </cell>
          <cell r="AD20">
            <v>18</v>
          </cell>
          <cell r="AE20">
            <v>7000</v>
          </cell>
          <cell r="AF20">
            <v>18</v>
          </cell>
          <cell r="AG20">
            <v>11200</v>
          </cell>
          <cell r="AH20">
            <v>18</v>
          </cell>
          <cell r="AI20">
            <v>1260</v>
          </cell>
          <cell r="AJ20">
            <v>18</v>
          </cell>
          <cell r="AK20">
            <v>7450</v>
          </cell>
          <cell r="AL20">
            <v>18</v>
          </cell>
          <cell r="AM20">
            <v>13400</v>
          </cell>
          <cell r="AN20">
            <v>18</v>
          </cell>
          <cell r="AO20">
            <v>20300</v>
          </cell>
          <cell r="AP20">
            <v>18</v>
          </cell>
          <cell r="AQ20">
            <v>33300</v>
          </cell>
          <cell r="AR20">
            <v>18</v>
          </cell>
          <cell r="AS20">
            <v>270</v>
          </cell>
          <cell r="AT20">
            <v>9</v>
          </cell>
          <cell r="AU20">
            <v>520</v>
          </cell>
          <cell r="AV20">
            <v>9</v>
          </cell>
          <cell r="AW20">
            <v>105</v>
          </cell>
          <cell r="AX20">
            <v>9</v>
          </cell>
          <cell r="AZ20">
            <v>9</v>
          </cell>
          <cell r="BA20">
            <v>425</v>
          </cell>
          <cell r="BB20">
            <v>9</v>
          </cell>
          <cell r="BC20">
            <v>1200</v>
          </cell>
          <cell r="BD20">
            <v>9</v>
          </cell>
          <cell r="BE20">
            <v>1300</v>
          </cell>
          <cell r="BF20">
            <v>9</v>
          </cell>
          <cell r="BG20">
            <v>1200</v>
          </cell>
          <cell r="BH20">
            <v>9</v>
          </cell>
        </row>
        <row r="21">
          <cell r="D21">
            <v>17</v>
          </cell>
          <cell r="E21">
            <v>131</v>
          </cell>
          <cell r="F21">
            <v>17</v>
          </cell>
          <cell r="G21">
            <v>95</v>
          </cell>
          <cell r="H21">
            <v>17</v>
          </cell>
          <cell r="I21">
            <v>104</v>
          </cell>
          <cell r="J21">
            <v>17</v>
          </cell>
          <cell r="K21">
            <v>166</v>
          </cell>
          <cell r="L21">
            <v>17</v>
          </cell>
          <cell r="M21">
            <v>268</v>
          </cell>
          <cell r="N21">
            <v>17</v>
          </cell>
          <cell r="O21">
            <v>461</v>
          </cell>
          <cell r="P21">
            <v>17</v>
          </cell>
          <cell r="Q21">
            <v>566</v>
          </cell>
          <cell r="R21">
            <v>17</v>
          </cell>
          <cell r="S21">
            <v>621</v>
          </cell>
          <cell r="T21">
            <v>17</v>
          </cell>
          <cell r="U21">
            <v>691</v>
          </cell>
          <cell r="V21">
            <v>17</v>
          </cell>
          <cell r="W21">
            <v>1261</v>
          </cell>
          <cell r="X21">
            <v>17</v>
          </cell>
          <cell r="Y21">
            <v>2181</v>
          </cell>
          <cell r="Z21">
            <v>17</v>
          </cell>
          <cell r="AA21">
            <v>3071</v>
          </cell>
          <cell r="AB21">
            <v>17</v>
          </cell>
          <cell r="AC21">
            <v>4571</v>
          </cell>
          <cell r="AD21">
            <v>17</v>
          </cell>
          <cell r="AE21">
            <v>7001</v>
          </cell>
          <cell r="AF21">
            <v>17</v>
          </cell>
          <cell r="AG21">
            <v>11201</v>
          </cell>
          <cell r="AH21">
            <v>17</v>
          </cell>
          <cell r="AI21">
            <v>1261</v>
          </cell>
          <cell r="AJ21">
            <v>17</v>
          </cell>
          <cell r="AK21">
            <v>7451</v>
          </cell>
          <cell r="AL21">
            <v>17</v>
          </cell>
          <cell r="AM21">
            <v>13401</v>
          </cell>
          <cell r="AN21">
            <v>17</v>
          </cell>
          <cell r="AO21">
            <v>20301</v>
          </cell>
          <cell r="AP21">
            <v>17</v>
          </cell>
          <cell r="AQ21">
            <v>33301</v>
          </cell>
          <cell r="AR21">
            <v>17</v>
          </cell>
        </row>
        <row r="22">
          <cell r="C22">
            <v>81</v>
          </cell>
          <cell r="D22">
            <v>17</v>
          </cell>
          <cell r="E22">
            <v>132</v>
          </cell>
          <cell r="F22">
            <v>17</v>
          </cell>
          <cell r="G22">
            <v>98</v>
          </cell>
          <cell r="H22">
            <v>17</v>
          </cell>
          <cell r="I22">
            <v>109</v>
          </cell>
          <cell r="J22">
            <v>17</v>
          </cell>
          <cell r="K22">
            <v>170</v>
          </cell>
          <cell r="L22">
            <v>17</v>
          </cell>
          <cell r="M22">
            <v>272</v>
          </cell>
          <cell r="N22">
            <v>17</v>
          </cell>
          <cell r="O22">
            <v>468</v>
          </cell>
          <cell r="P22">
            <v>17</v>
          </cell>
          <cell r="Q22">
            <v>580</v>
          </cell>
          <cell r="R22">
            <v>17</v>
          </cell>
          <cell r="S22">
            <v>630</v>
          </cell>
          <cell r="T22">
            <v>17</v>
          </cell>
          <cell r="U22">
            <v>700</v>
          </cell>
          <cell r="V22">
            <v>17</v>
          </cell>
          <cell r="W22">
            <v>1290</v>
          </cell>
          <cell r="X22">
            <v>17</v>
          </cell>
          <cell r="Y22">
            <v>2210</v>
          </cell>
          <cell r="Z22">
            <v>17</v>
          </cell>
          <cell r="AA22">
            <v>3150</v>
          </cell>
          <cell r="AB22">
            <v>17</v>
          </cell>
          <cell r="AC22">
            <v>5060</v>
          </cell>
          <cell r="AD22">
            <v>17</v>
          </cell>
          <cell r="AE22">
            <v>7100</v>
          </cell>
          <cell r="AF22">
            <v>17</v>
          </cell>
          <cell r="AG22">
            <v>11400</v>
          </cell>
          <cell r="AH22">
            <v>17</v>
          </cell>
          <cell r="AI22">
            <v>1290</v>
          </cell>
          <cell r="AJ22">
            <v>17</v>
          </cell>
          <cell r="AK22">
            <v>8000</v>
          </cell>
          <cell r="AL22">
            <v>17</v>
          </cell>
          <cell r="AM22">
            <v>14000</v>
          </cell>
          <cell r="AN22">
            <v>17</v>
          </cell>
          <cell r="AO22">
            <v>21000</v>
          </cell>
          <cell r="AP22">
            <v>17</v>
          </cell>
          <cell r="AQ22">
            <v>34300</v>
          </cell>
          <cell r="AR22">
            <v>17</v>
          </cell>
          <cell r="AS22">
            <v>280</v>
          </cell>
          <cell r="AT22">
            <v>10</v>
          </cell>
          <cell r="AU22">
            <v>550</v>
          </cell>
          <cell r="AV22">
            <v>10</v>
          </cell>
          <cell r="AW22">
            <v>110</v>
          </cell>
          <cell r="AX22">
            <v>10</v>
          </cell>
          <cell r="AY22">
            <v>150</v>
          </cell>
          <cell r="AZ22">
            <v>10</v>
          </cell>
          <cell r="BA22">
            <v>450</v>
          </cell>
          <cell r="BB22">
            <v>10</v>
          </cell>
          <cell r="BC22">
            <v>1300</v>
          </cell>
          <cell r="BD22">
            <v>10</v>
          </cell>
          <cell r="BE22">
            <v>1400</v>
          </cell>
          <cell r="BF22">
            <v>10</v>
          </cell>
          <cell r="BG22">
            <v>1300</v>
          </cell>
          <cell r="BH22">
            <v>10</v>
          </cell>
        </row>
        <row r="23">
          <cell r="C23">
            <v>82</v>
          </cell>
          <cell r="D23">
            <v>16</v>
          </cell>
          <cell r="E23">
            <v>133</v>
          </cell>
          <cell r="F23">
            <v>16</v>
          </cell>
          <cell r="G23">
            <v>99</v>
          </cell>
          <cell r="H23">
            <v>16</v>
          </cell>
          <cell r="I23">
            <v>110</v>
          </cell>
          <cell r="J23">
            <v>16</v>
          </cell>
          <cell r="K23">
            <v>171</v>
          </cell>
          <cell r="L23">
            <v>16</v>
          </cell>
          <cell r="M23">
            <v>273</v>
          </cell>
          <cell r="N23">
            <v>16</v>
          </cell>
          <cell r="O23">
            <v>469</v>
          </cell>
          <cell r="P23">
            <v>16</v>
          </cell>
          <cell r="Q23">
            <v>581</v>
          </cell>
          <cell r="R23">
            <v>16</v>
          </cell>
          <cell r="S23">
            <v>631</v>
          </cell>
          <cell r="T23">
            <v>16</v>
          </cell>
          <cell r="U23">
            <v>701</v>
          </cell>
          <cell r="V23">
            <v>16</v>
          </cell>
          <cell r="W23">
            <v>1291</v>
          </cell>
          <cell r="X23">
            <v>16</v>
          </cell>
          <cell r="Y23">
            <v>2211</v>
          </cell>
          <cell r="Z23">
            <v>16</v>
          </cell>
          <cell r="AA23">
            <v>3151</v>
          </cell>
          <cell r="AB23">
            <v>16</v>
          </cell>
          <cell r="AC23">
            <v>5061</v>
          </cell>
          <cell r="AD23">
            <v>16</v>
          </cell>
          <cell r="AE23">
            <v>7101</v>
          </cell>
          <cell r="AF23">
            <v>16</v>
          </cell>
          <cell r="AG23">
            <v>11401</v>
          </cell>
          <cell r="AH23">
            <v>16</v>
          </cell>
          <cell r="AI23">
            <v>1291</v>
          </cell>
          <cell r="AJ23">
            <v>16</v>
          </cell>
          <cell r="AK23">
            <v>8001</v>
          </cell>
          <cell r="AL23">
            <v>16</v>
          </cell>
          <cell r="AM23">
            <v>14001</v>
          </cell>
          <cell r="AN23">
            <v>16</v>
          </cell>
          <cell r="AO23">
            <v>21001</v>
          </cell>
          <cell r="AP23">
            <v>16</v>
          </cell>
          <cell r="AQ23">
            <v>34301</v>
          </cell>
          <cell r="AR23">
            <v>16</v>
          </cell>
        </row>
        <row r="24">
          <cell r="C24">
            <v>83</v>
          </cell>
          <cell r="D24">
            <v>16</v>
          </cell>
          <cell r="E24">
            <v>134</v>
          </cell>
          <cell r="F24">
            <v>16</v>
          </cell>
          <cell r="G24">
            <v>102</v>
          </cell>
          <cell r="H24">
            <v>16</v>
          </cell>
          <cell r="I24">
            <v>113</v>
          </cell>
          <cell r="J24">
            <v>16</v>
          </cell>
          <cell r="K24">
            <v>175</v>
          </cell>
          <cell r="L24">
            <v>16</v>
          </cell>
          <cell r="M24">
            <v>277</v>
          </cell>
          <cell r="N24">
            <v>16</v>
          </cell>
          <cell r="O24">
            <v>476</v>
          </cell>
          <cell r="P24">
            <v>16</v>
          </cell>
          <cell r="Q24">
            <v>595</v>
          </cell>
          <cell r="R24">
            <v>16</v>
          </cell>
          <cell r="S24">
            <v>640</v>
          </cell>
          <cell r="T24">
            <v>16</v>
          </cell>
          <cell r="U24">
            <v>710</v>
          </cell>
          <cell r="V24">
            <v>16</v>
          </cell>
          <cell r="W24">
            <v>1330</v>
          </cell>
          <cell r="X24">
            <v>16</v>
          </cell>
          <cell r="Y24">
            <v>2260</v>
          </cell>
          <cell r="Z24">
            <v>16</v>
          </cell>
          <cell r="AA24">
            <v>3230</v>
          </cell>
          <cell r="AB24">
            <v>16</v>
          </cell>
          <cell r="AC24">
            <v>5150</v>
          </cell>
          <cell r="AD24">
            <v>16</v>
          </cell>
          <cell r="AE24">
            <v>7250</v>
          </cell>
          <cell r="AF24">
            <v>16</v>
          </cell>
          <cell r="AG24">
            <v>12000</v>
          </cell>
          <cell r="AH24">
            <v>16</v>
          </cell>
          <cell r="AI24">
            <v>1330</v>
          </cell>
          <cell r="AJ24">
            <v>16</v>
          </cell>
          <cell r="AK24">
            <v>8150</v>
          </cell>
          <cell r="AL24">
            <v>16</v>
          </cell>
          <cell r="AM24">
            <v>14200</v>
          </cell>
          <cell r="AN24">
            <v>16</v>
          </cell>
          <cell r="AO24">
            <v>21300</v>
          </cell>
          <cell r="AP24">
            <v>16</v>
          </cell>
          <cell r="AQ24">
            <v>35300</v>
          </cell>
          <cell r="AR24">
            <v>16</v>
          </cell>
          <cell r="AS24">
            <v>290</v>
          </cell>
          <cell r="AT24">
            <v>11</v>
          </cell>
          <cell r="AU24">
            <v>580</v>
          </cell>
          <cell r="AV24">
            <v>11</v>
          </cell>
          <cell r="AW24">
            <v>115</v>
          </cell>
          <cell r="AX24">
            <v>11</v>
          </cell>
          <cell r="AY24">
            <v>170</v>
          </cell>
          <cell r="AZ24">
            <v>11</v>
          </cell>
          <cell r="BA24">
            <v>475</v>
          </cell>
          <cell r="BB24">
            <v>11</v>
          </cell>
          <cell r="BC24">
            <v>1400</v>
          </cell>
          <cell r="BD24">
            <v>11</v>
          </cell>
          <cell r="BE24">
            <v>1500</v>
          </cell>
          <cell r="BF24">
            <v>11</v>
          </cell>
          <cell r="BG24">
            <v>1400</v>
          </cell>
          <cell r="BH24">
            <v>11</v>
          </cell>
        </row>
        <row r="25">
          <cell r="C25">
            <v>84</v>
          </cell>
          <cell r="D25">
            <v>15</v>
          </cell>
          <cell r="E25">
            <v>135</v>
          </cell>
          <cell r="F25">
            <v>15</v>
          </cell>
          <cell r="G25">
            <v>103</v>
          </cell>
          <cell r="H25">
            <v>15</v>
          </cell>
          <cell r="I25">
            <v>114</v>
          </cell>
          <cell r="J25">
            <v>15</v>
          </cell>
          <cell r="K25">
            <v>176</v>
          </cell>
          <cell r="L25">
            <v>15</v>
          </cell>
          <cell r="M25">
            <v>278</v>
          </cell>
          <cell r="N25">
            <v>15</v>
          </cell>
          <cell r="O25">
            <v>477</v>
          </cell>
          <cell r="P25">
            <v>15</v>
          </cell>
          <cell r="Q25">
            <v>596</v>
          </cell>
          <cell r="R25">
            <v>15</v>
          </cell>
          <cell r="S25">
            <v>641</v>
          </cell>
          <cell r="T25">
            <v>15</v>
          </cell>
          <cell r="U25">
            <v>711</v>
          </cell>
          <cell r="V25">
            <v>15</v>
          </cell>
          <cell r="W25">
            <v>1331</v>
          </cell>
          <cell r="X25">
            <v>15</v>
          </cell>
          <cell r="Y25">
            <v>2261</v>
          </cell>
          <cell r="Z25">
            <v>15</v>
          </cell>
          <cell r="AA25">
            <v>3231</v>
          </cell>
          <cell r="AB25">
            <v>15</v>
          </cell>
          <cell r="AC25">
            <v>5151</v>
          </cell>
          <cell r="AD25">
            <v>15</v>
          </cell>
          <cell r="AE25">
            <v>7251</v>
          </cell>
          <cell r="AF25">
            <v>15</v>
          </cell>
          <cell r="AG25">
            <v>12001</v>
          </cell>
          <cell r="AH25">
            <v>15</v>
          </cell>
          <cell r="AI25">
            <v>1331</v>
          </cell>
          <cell r="AJ25">
            <v>15</v>
          </cell>
          <cell r="AK25">
            <v>8151</v>
          </cell>
          <cell r="AL25">
            <v>15</v>
          </cell>
          <cell r="AM25">
            <v>14201</v>
          </cell>
          <cell r="AN25">
            <v>15</v>
          </cell>
          <cell r="AO25">
            <v>21301</v>
          </cell>
          <cell r="AP25">
            <v>15</v>
          </cell>
          <cell r="AQ25">
            <v>35301</v>
          </cell>
          <cell r="AR25">
            <v>15</v>
          </cell>
        </row>
        <row r="26">
          <cell r="C26">
            <v>85</v>
          </cell>
          <cell r="D26">
            <v>15</v>
          </cell>
          <cell r="E26">
            <v>137</v>
          </cell>
          <cell r="F26">
            <v>15</v>
          </cell>
          <cell r="G26">
            <v>106</v>
          </cell>
          <cell r="H26">
            <v>15</v>
          </cell>
          <cell r="I26">
            <v>117</v>
          </cell>
          <cell r="J26">
            <v>15</v>
          </cell>
          <cell r="K26">
            <v>180</v>
          </cell>
          <cell r="L26">
            <v>15</v>
          </cell>
          <cell r="M26">
            <v>282</v>
          </cell>
          <cell r="N26">
            <v>15</v>
          </cell>
          <cell r="O26">
            <v>482</v>
          </cell>
          <cell r="P26">
            <v>15</v>
          </cell>
          <cell r="Q26">
            <v>610</v>
          </cell>
          <cell r="R26">
            <v>15</v>
          </cell>
          <cell r="S26">
            <v>655</v>
          </cell>
          <cell r="T26">
            <v>15</v>
          </cell>
          <cell r="U26">
            <v>740</v>
          </cell>
          <cell r="V26">
            <v>15</v>
          </cell>
          <cell r="W26">
            <v>1370</v>
          </cell>
          <cell r="X26">
            <v>15</v>
          </cell>
          <cell r="Y26">
            <v>2310</v>
          </cell>
          <cell r="Z26">
            <v>15</v>
          </cell>
          <cell r="AA26">
            <v>3310</v>
          </cell>
          <cell r="AB26">
            <v>15</v>
          </cell>
          <cell r="AC26">
            <v>5300</v>
          </cell>
          <cell r="AD26">
            <v>15</v>
          </cell>
          <cell r="AE26">
            <v>7400</v>
          </cell>
          <cell r="AF26">
            <v>15</v>
          </cell>
          <cell r="AG26">
            <v>12200</v>
          </cell>
          <cell r="AH26">
            <v>15</v>
          </cell>
          <cell r="AI26">
            <v>1370</v>
          </cell>
          <cell r="AJ26">
            <v>15</v>
          </cell>
          <cell r="AK26">
            <v>8300</v>
          </cell>
          <cell r="AL26">
            <v>15</v>
          </cell>
          <cell r="AM26">
            <v>14400</v>
          </cell>
          <cell r="AN26">
            <v>15</v>
          </cell>
          <cell r="AO26">
            <v>22000</v>
          </cell>
          <cell r="AP26">
            <v>15</v>
          </cell>
          <cell r="AQ26">
            <v>36300</v>
          </cell>
          <cell r="AR26">
            <v>15</v>
          </cell>
          <cell r="AS26">
            <v>300</v>
          </cell>
          <cell r="AT26">
            <v>12</v>
          </cell>
          <cell r="AU26">
            <v>610</v>
          </cell>
          <cell r="AV26">
            <v>12</v>
          </cell>
          <cell r="AW26">
            <v>120</v>
          </cell>
          <cell r="AX26">
            <v>12</v>
          </cell>
          <cell r="AY26">
            <v>190</v>
          </cell>
          <cell r="AZ26">
            <v>12</v>
          </cell>
          <cell r="BA26">
            <v>500</v>
          </cell>
          <cell r="BB26">
            <v>12</v>
          </cell>
          <cell r="BC26">
            <v>1500</v>
          </cell>
          <cell r="BD26">
            <v>12</v>
          </cell>
          <cell r="BE26">
            <v>1600</v>
          </cell>
          <cell r="BF26">
            <v>12</v>
          </cell>
          <cell r="BG26">
            <v>1500</v>
          </cell>
          <cell r="BH26">
            <v>12</v>
          </cell>
        </row>
        <row r="27">
          <cell r="C27">
            <v>86</v>
          </cell>
          <cell r="D27">
            <v>14</v>
          </cell>
          <cell r="E27">
            <v>138</v>
          </cell>
          <cell r="F27">
            <v>14</v>
          </cell>
          <cell r="G27">
            <v>107</v>
          </cell>
          <cell r="H27">
            <v>14</v>
          </cell>
          <cell r="I27">
            <v>118</v>
          </cell>
          <cell r="J27">
            <v>14</v>
          </cell>
          <cell r="K27">
            <v>181</v>
          </cell>
          <cell r="L27">
            <v>14</v>
          </cell>
          <cell r="M27">
            <v>283</v>
          </cell>
          <cell r="N27">
            <v>14</v>
          </cell>
          <cell r="O27">
            <v>483</v>
          </cell>
          <cell r="P27">
            <v>14</v>
          </cell>
          <cell r="Q27">
            <v>611</v>
          </cell>
          <cell r="R27">
            <v>14</v>
          </cell>
          <cell r="S27">
            <v>656</v>
          </cell>
          <cell r="T27">
            <v>14</v>
          </cell>
          <cell r="U27">
            <v>741</v>
          </cell>
          <cell r="V27">
            <v>14</v>
          </cell>
          <cell r="W27">
            <v>1371</v>
          </cell>
          <cell r="X27">
            <v>14</v>
          </cell>
          <cell r="Y27">
            <v>2311</v>
          </cell>
          <cell r="Z27">
            <v>14</v>
          </cell>
          <cell r="AA27">
            <v>3311</v>
          </cell>
          <cell r="AB27">
            <v>14</v>
          </cell>
          <cell r="AC27">
            <v>5301</v>
          </cell>
          <cell r="AD27">
            <v>14</v>
          </cell>
          <cell r="AE27">
            <v>7401</v>
          </cell>
          <cell r="AF27">
            <v>14</v>
          </cell>
          <cell r="AG27">
            <v>12201</v>
          </cell>
          <cell r="AH27">
            <v>14</v>
          </cell>
          <cell r="AI27">
            <v>1371</v>
          </cell>
          <cell r="AJ27">
            <v>14</v>
          </cell>
          <cell r="AK27">
            <v>8301</v>
          </cell>
          <cell r="AL27">
            <v>14</v>
          </cell>
          <cell r="AM27">
            <v>14401</v>
          </cell>
          <cell r="AN27">
            <v>14</v>
          </cell>
          <cell r="AO27">
            <v>22001</v>
          </cell>
          <cell r="AP27">
            <v>14</v>
          </cell>
          <cell r="AQ27">
            <v>36301</v>
          </cell>
          <cell r="AR27">
            <v>14</v>
          </cell>
        </row>
        <row r="28">
          <cell r="C28">
            <v>87</v>
          </cell>
          <cell r="D28">
            <v>14</v>
          </cell>
          <cell r="E28">
            <v>140</v>
          </cell>
          <cell r="F28">
            <v>14</v>
          </cell>
          <cell r="G28">
            <v>110</v>
          </cell>
          <cell r="H28">
            <v>14</v>
          </cell>
          <cell r="I28">
            <v>121</v>
          </cell>
          <cell r="J28">
            <v>14</v>
          </cell>
          <cell r="K28">
            <v>185</v>
          </cell>
          <cell r="L28">
            <v>14</v>
          </cell>
          <cell r="M28">
            <v>287</v>
          </cell>
          <cell r="N28">
            <v>14</v>
          </cell>
          <cell r="O28">
            <v>492</v>
          </cell>
          <cell r="P28">
            <v>14</v>
          </cell>
          <cell r="Q28">
            <v>625</v>
          </cell>
          <cell r="R28">
            <v>14</v>
          </cell>
          <cell r="S28">
            <v>670</v>
          </cell>
          <cell r="T28">
            <v>14</v>
          </cell>
          <cell r="U28">
            <v>770</v>
          </cell>
          <cell r="V28">
            <v>14</v>
          </cell>
          <cell r="W28">
            <v>1410</v>
          </cell>
          <cell r="X28">
            <v>14</v>
          </cell>
          <cell r="Y28">
            <v>2360</v>
          </cell>
          <cell r="Z28">
            <v>14</v>
          </cell>
          <cell r="AA28">
            <v>3390</v>
          </cell>
          <cell r="AB28">
            <v>14</v>
          </cell>
          <cell r="AC28">
            <v>5450</v>
          </cell>
          <cell r="AD28">
            <v>14</v>
          </cell>
          <cell r="AE28">
            <v>8000</v>
          </cell>
          <cell r="AF28">
            <v>14</v>
          </cell>
          <cell r="AG28">
            <v>12400</v>
          </cell>
          <cell r="AH28">
            <v>14</v>
          </cell>
          <cell r="AI28">
            <v>1410</v>
          </cell>
          <cell r="AJ28">
            <v>14</v>
          </cell>
          <cell r="AK28">
            <v>8450</v>
          </cell>
          <cell r="AL28">
            <v>14</v>
          </cell>
          <cell r="AM28">
            <v>15000</v>
          </cell>
          <cell r="AN28">
            <v>14</v>
          </cell>
          <cell r="AO28">
            <v>22300</v>
          </cell>
          <cell r="AP28">
            <v>14</v>
          </cell>
          <cell r="AQ28">
            <v>37300</v>
          </cell>
          <cell r="AR28">
            <v>14</v>
          </cell>
          <cell r="AS28">
            <v>310</v>
          </cell>
          <cell r="AT28">
            <v>13</v>
          </cell>
          <cell r="AU28">
            <v>640</v>
          </cell>
          <cell r="AV28">
            <v>13</v>
          </cell>
          <cell r="AW28">
            <v>125</v>
          </cell>
          <cell r="AX28">
            <v>13</v>
          </cell>
          <cell r="AY28">
            <v>200</v>
          </cell>
          <cell r="AZ28">
            <v>13</v>
          </cell>
          <cell r="BA28">
            <v>525</v>
          </cell>
          <cell r="BB28">
            <v>13</v>
          </cell>
          <cell r="BC28">
            <v>1600</v>
          </cell>
          <cell r="BD28">
            <v>13</v>
          </cell>
          <cell r="BE28">
            <v>1700</v>
          </cell>
          <cell r="BF28">
            <v>13</v>
          </cell>
          <cell r="BG28">
            <v>1600</v>
          </cell>
          <cell r="BH28">
            <v>13</v>
          </cell>
        </row>
        <row r="29">
          <cell r="C29">
            <v>88</v>
          </cell>
          <cell r="D29">
            <v>13</v>
          </cell>
          <cell r="E29">
            <v>141</v>
          </cell>
          <cell r="F29">
            <v>13</v>
          </cell>
          <cell r="G29">
            <v>111</v>
          </cell>
          <cell r="H29">
            <v>13</v>
          </cell>
          <cell r="I29">
            <v>212</v>
          </cell>
          <cell r="J29">
            <v>13</v>
          </cell>
          <cell r="K29">
            <v>186</v>
          </cell>
          <cell r="L29">
            <v>13</v>
          </cell>
          <cell r="M29">
            <v>288</v>
          </cell>
          <cell r="N29">
            <v>13</v>
          </cell>
          <cell r="O29">
            <v>493</v>
          </cell>
          <cell r="P29">
            <v>13</v>
          </cell>
          <cell r="Q29">
            <v>626</v>
          </cell>
          <cell r="R29">
            <v>13</v>
          </cell>
          <cell r="S29">
            <v>671</v>
          </cell>
          <cell r="T29">
            <v>13</v>
          </cell>
          <cell r="U29">
            <v>771</v>
          </cell>
          <cell r="V29">
            <v>13</v>
          </cell>
          <cell r="W29">
            <v>1411</v>
          </cell>
          <cell r="X29">
            <v>13</v>
          </cell>
          <cell r="Y29">
            <v>2361</v>
          </cell>
          <cell r="Z29">
            <v>13</v>
          </cell>
          <cell r="AA29">
            <v>3391</v>
          </cell>
          <cell r="AB29">
            <v>13</v>
          </cell>
          <cell r="AC29">
            <v>5451</v>
          </cell>
          <cell r="AD29">
            <v>13</v>
          </cell>
          <cell r="AE29">
            <v>8001</v>
          </cell>
          <cell r="AF29">
            <v>13</v>
          </cell>
          <cell r="AG29">
            <v>12401</v>
          </cell>
          <cell r="AH29">
            <v>13</v>
          </cell>
          <cell r="AI29">
            <v>1411</v>
          </cell>
          <cell r="AJ29">
            <v>13</v>
          </cell>
          <cell r="AK29">
            <v>8451</v>
          </cell>
          <cell r="AL29">
            <v>13</v>
          </cell>
          <cell r="AM29">
            <v>15001</v>
          </cell>
          <cell r="AN29">
            <v>13</v>
          </cell>
          <cell r="AO29">
            <v>22301</v>
          </cell>
          <cell r="AP29">
            <v>13</v>
          </cell>
          <cell r="AQ29">
            <v>37301</v>
          </cell>
          <cell r="AR29">
            <v>13</v>
          </cell>
        </row>
        <row r="30">
          <cell r="C30">
            <v>89</v>
          </cell>
          <cell r="D30">
            <v>13</v>
          </cell>
          <cell r="E30">
            <v>143</v>
          </cell>
          <cell r="F30">
            <v>13</v>
          </cell>
          <cell r="G30">
            <v>114</v>
          </cell>
          <cell r="H30">
            <v>13</v>
          </cell>
          <cell r="I30">
            <v>125</v>
          </cell>
          <cell r="J30">
            <v>13</v>
          </cell>
          <cell r="K30">
            <v>190</v>
          </cell>
          <cell r="L30">
            <v>13</v>
          </cell>
          <cell r="M30">
            <v>292</v>
          </cell>
          <cell r="N30">
            <v>13</v>
          </cell>
          <cell r="O30">
            <v>500</v>
          </cell>
          <cell r="P30">
            <v>13</v>
          </cell>
          <cell r="Q30">
            <v>640</v>
          </cell>
          <cell r="R30">
            <v>13</v>
          </cell>
          <cell r="S30">
            <v>685</v>
          </cell>
          <cell r="T30">
            <v>13</v>
          </cell>
          <cell r="U30">
            <v>800</v>
          </cell>
          <cell r="V30">
            <v>13</v>
          </cell>
          <cell r="W30">
            <v>1450</v>
          </cell>
          <cell r="X30">
            <v>13</v>
          </cell>
          <cell r="Y30">
            <v>2410</v>
          </cell>
          <cell r="Z30">
            <v>13</v>
          </cell>
          <cell r="AA30">
            <v>3470</v>
          </cell>
          <cell r="AB30">
            <v>13</v>
          </cell>
          <cell r="AC30">
            <v>6000</v>
          </cell>
          <cell r="AD30">
            <v>13</v>
          </cell>
          <cell r="AE30">
            <v>8200</v>
          </cell>
          <cell r="AF30">
            <v>13</v>
          </cell>
          <cell r="AG30">
            <v>13000</v>
          </cell>
          <cell r="AH30">
            <v>13</v>
          </cell>
          <cell r="AI30">
            <v>1450</v>
          </cell>
          <cell r="AJ30">
            <v>13</v>
          </cell>
          <cell r="AK30">
            <v>9000</v>
          </cell>
          <cell r="AL30">
            <v>13</v>
          </cell>
          <cell r="AM30">
            <v>15300</v>
          </cell>
          <cell r="AN30">
            <v>13</v>
          </cell>
          <cell r="AO30">
            <v>23000</v>
          </cell>
          <cell r="AP30">
            <v>13</v>
          </cell>
          <cell r="AQ30">
            <v>38300</v>
          </cell>
          <cell r="AR30">
            <v>13</v>
          </cell>
          <cell r="AS30">
            <v>320</v>
          </cell>
          <cell r="AT30">
            <v>14</v>
          </cell>
          <cell r="AU30">
            <v>670</v>
          </cell>
          <cell r="AV30">
            <v>14</v>
          </cell>
          <cell r="AW30">
            <v>130</v>
          </cell>
          <cell r="AX30">
            <v>14</v>
          </cell>
          <cell r="AY30">
            <v>210</v>
          </cell>
          <cell r="AZ30">
            <v>14</v>
          </cell>
          <cell r="BA30">
            <v>550</v>
          </cell>
          <cell r="BB30">
            <v>14</v>
          </cell>
          <cell r="BC30">
            <v>1700</v>
          </cell>
          <cell r="BD30">
            <v>14</v>
          </cell>
          <cell r="BE30">
            <v>1800</v>
          </cell>
          <cell r="BF30">
            <v>14</v>
          </cell>
          <cell r="BG30">
            <v>1700</v>
          </cell>
          <cell r="BH30">
            <v>14</v>
          </cell>
        </row>
        <row r="31">
          <cell r="C31">
            <v>90</v>
          </cell>
          <cell r="D31">
            <v>12</v>
          </cell>
          <cell r="E31">
            <v>144</v>
          </cell>
          <cell r="F31">
            <v>12</v>
          </cell>
          <cell r="G31">
            <v>115</v>
          </cell>
          <cell r="H31">
            <v>12</v>
          </cell>
          <cell r="I31">
            <v>126</v>
          </cell>
          <cell r="J31">
            <v>12</v>
          </cell>
          <cell r="K31">
            <v>191</v>
          </cell>
          <cell r="L31">
            <v>12</v>
          </cell>
          <cell r="M31">
            <v>293</v>
          </cell>
          <cell r="N31">
            <v>12</v>
          </cell>
          <cell r="O31">
            <v>501</v>
          </cell>
          <cell r="P31">
            <v>12</v>
          </cell>
          <cell r="Q31">
            <v>641</v>
          </cell>
          <cell r="R31">
            <v>12</v>
          </cell>
          <cell r="S31">
            <v>686</v>
          </cell>
          <cell r="T31">
            <v>12</v>
          </cell>
          <cell r="U31">
            <v>801</v>
          </cell>
          <cell r="V31">
            <v>12</v>
          </cell>
          <cell r="W31">
            <v>1451</v>
          </cell>
          <cell r="X31">
            <v>12</v>
          </cell>
          <cell r="Y31">
            <v>2411</v>
          </cell>
          <cell r="Z31">
            <v>12</v>
          </cell>
          <cell r="AA31">
            <v>3471</v>
          </cell>
          <cell r="AB31">
            <v>12</v>
          </cell>
          <cell r="AC31">
            <v>6001</v>
          </cell>
          <cell r="AD31">
            <v>12</v>
          </cell>
          <cell r="AE31">
            <v>8201</v>
          </cell>
          <cell r="AF31">
            <v>12</v>
          </cell>
          <cell r="AG31">
            <v>13001</v>
          </cell>
          <cell r="AH31">
            <v>12</v>
          </cell>
          <cell r="AI31">
            <v>1451</v>
          </cell>
          <cell r="AJ31">
            <v>12</v>
          </cell>
          <cell r="AK31">
            <v>9001</v>
          </cell>
          <cell r="AL31">
            <v>12</v>
          </cell>
          <cell r="AM31">
            <v>15301</v>
          </cell>
          <cell r="AN31">
            <v>12</v>
          </cell>
          <cell r="AO31">
            <v>23001</v>
          </cell>
          <cell r="AP31">
            <v>12</v>
          </cell>
          <cell r="AQ31">
            <v>38301</v>
          </cell>
          <cell r="AR31">
            <v>12</v>
          </cell>
        </row>
        <row r="32">
          <cell r="C32">
            <v>91</v>
          </cell>
          <cell r="D32">
            <v>12</v>
          </cell>
          <cell r="E32">
            <v>146</v>
          </cell>
          <cell r="F32">
            <v>12</v>
          </cell>
          <cell r="G32">
            <v>118</v>
          </cell>
          <cell r="H32">
            <v>12</v>
          </cell>
          <cell r="I32">
            <v>129</v>
          </cell>
          <cell r="J32">
            <v>12</v>
          </cell>
          <cell r="K32">
            <v>195</v>
          </cell>
          <cell r="L32">
            <v>12</v>
          </cell>
          <cell r="M32">
            <v>302</v>
          </cell>
          <cell r="N32">
            <v>12</v>
          </cell>
          <cell r="O32">
            <v>510</v>
          </cell>
          <cell r="P32">
            <v>12</v>
          </cell>
          <cell r="Q32">
            <v>655</v>
          </cell>
          <cell r="R32">
            <v>12</v>
          </cell>
          <cell r="S32">
            <v>700</v>
          </cell>
          <cell r="T32">
            <v>12</v>
          </cell>
          <cell r="U32">
            <v>830</v>
          </cell>
          <cell r="V32">
            <v>12</v>
          </cell>
          <cell r="W32">
            <v>1490</v>
          </cell>
          <cell r="X32">
            <v>12</v>
          </cell>
          <cell r="Y32">
            <v>2460</v>
          </cell>
          <cell r="Z32">
            <v>12</v>
          </cell>
          <cell r="AA32">
            <v>3570</v>
          </cell>
          <cell r="AB32">
            <v>12</v>
          </cell>
          <cell r="AC32">
            <v>6150</v>
          </cell>
          <cell r="AD32">
            <v>12</v>
          </cell>
          <cell r="AE32">
            <v>8400</v>
          </cell>
          <cell r="AF32">
            <v>12</v>
          </cell>
          <cell r="AG32">
            <v>13200</v>
          </cell>
          <cell r="AH32">
            <v>12</v>
          </cell>
          <cell r="AI32">
            <v>1490</v>
          </cell>
          <cell r="AJ32">
            <v>12</v>
          </cell>
          <cell r="AK32">
            <v>9200</v>
          </cell>
          <cell r="AL32">
            <v>12</v>
          </cell>
          <cell r="AM32">
            <v>16000</v>
          </cell>
          <cell r="AN32">
            <v>12</v>
          </cell>
          <cell r="AO32">
            <v>23300</v>
          </cell>
          <cell r="AP32">
            <v>12</v>
          </cell>
          <cell r="AQ32">
            <v>39300</v>
          </cell>
          <cell r="AR32">
            <v>12</v>
          </cell>
          <cell r="AS32">
            <v>330</v>
          </cell>
          <cell r="AT32">
            <v>15</v>
          </cell>
          <cell r="AU32">
            <v>700</v>
          </cell>
          <cell r="AV32">
            <v>15</v>
          </cell>
          <cell r="AW32">
            <v>134</v>
          </cell>
          <cell r="AX32">
            <v>15</v>
          </cell>
          <cell r="AY32">
            <v>220</v>
          </cell>
          <cell r="AZ32">
            <v>15</v>
          </cell>
          <cell r="BA32">
            <v>600</v>
          </cell>
          <cell r="BB32">
            <v>15</v>
          </cell>
          <cell r="BC32">
            <v>1800</v>
          </cell>
          <cell r="BD32">
            <v>15</v>
          </cell>
          <cell r="BE32">
            <v>1900</v>
          </cell>
          <cell r="BF32">
            <v>15</v>
          </cell>
          <cell r="BG32">
            <v>1800</v>
          </cell>
          <cell r="BH32">
            <v>15</v>
          </cell>
        </row>
        <row r="33">
          <cell r="C33">
            <v>92</v>
          </cell>
          <cell r="D33">
            <v>11</v>
          </cell>
          <cell r="E33">
            <v>147</v>
          </cell>
          <cell r="F33">
            <v>11</v>
          </cell>
          <cell r="G33">
            <v>119</v>
          </cell>
          <cell r="H33">
            <v>11</v>
          </cell>
          <cell r="I33">
            <v>130</v>
          </cell>
          <cell r="J33">
            <v>11</v>
          </cell>
          <cell r="K33">
            <v>196</v>
          </cell>
          <cell r="L33">
            <v>11</v>
          </cell>
          <cell r="M33">
            <v>303</v>
          </cell>
          <cell r="N33">
            <v>11</v>
          </cell>
          <cell r="O33">
            <v>511</v>
          </cell>
          <cell r="P33">
            <v>11</v>
          </cell>
          <cell r="Q33">
            <v>656</v>
          </cell>
          <cell r="R33">
            <v>11</v>
          </cell>
          <cell r="S33">
            <v>700</v>
          </cell>
          <cell r="T33">
            <v>11</v>
          </cell>
          <cell r="U33">
            <v>831</v>
          </cell>
          <cell r="V33">
            <v>11</v>
          </cell>
          <cell r="W33">
            <v>1491</v>
          </cell>
          <cell r="X33">
            <v>11</v>
          </cell>
          <cell r="Y33">
            <v>2461</v>
          </cell>
          <cell r="Z33">
            <v>11</v>
          </cell>
          <cell r="AA33">
            <v>3571</v>
          </cell>
          <cell r="AB33">
            <v>11</v>
          </cell>
          <cell r="AC33">
            <v>6151</v>
          </cell>
          <cell r="AD33">
            <v>11</v>
          </cell>
          <cell r="AE33">
            <v>8401</v>
          </cell>
          <cell r="AF33">
            <v>11</v>
          </cell>
          <cell r="AG33">
            <v>13201</v>
          </cell>
          <cell r="AH33">
            <v>11</v>
          </cell>
          <cell r="AI33">
            <v>1491</v>
          </cell>
          <cell r="AJ33">
            <v>11</v>
          </cell>
          <cell r="AK33">
            <v>9201</v>
          </cell>
          <cell r="AL33">
            <v>11</v>
          </cell>
          <cell r="AM33">
            <v>16001</v>
          </cell>
          <cell r="AN33">
            <v>11</v>
          </cell>
          <cell r="AO33">
            <v>23301</v>
          </cell>
          <cell r="AP33">
            <v>11</v>
          </cell>
          <cell r="AQ33">
            <v>39301</v>
          </cell>
          <cell r="AR33">
            <v>11</v>
          </cell>
        </row>
        <row r="34">
          <cell r="C34">
            <v>93</v>
          </cell>
          <cell r="D34">
            <v>11</v>
          </cell>
          <cell r="E34">
            <v>150</v>
          </cell>
          <cell r="F34">
            <v>11</v>
          </cell>
          <cell r="G34">
            <v>122</v>
          </cell>
          <cell r="H34">
            <v>11</v>
          </cell>
          <cell r="I34">
            <v>133</v>
          </cell>
          <cell r="J34">
            <v>11</v>
          </cell>
          <cell r="K34">
            <v>200</v>
          </cell>
          <cell r="L34">
            <v>11</v>
          </cell>
          <cell r="M34">
            <v>312</v>
          </cell>
          <cell r="N34">
            <v>11</v>
          </cell>
          <cell r="O34">
            <v>520</v>
          </cell>
          <cell r="P34">
            <v>11</v>
          </cell>
          <cell r="Q34">
            <v>670</v>
          </cell>
          <cell r="R34">
            <v>11</v>
          </cell>
          <cell r="S34">
            <v>720</v>
          </cell>
          <cell r="T34">
            <v>11</v>
          </cell>
          <cell r="U34">
            <v>860</v>
          </cell>
          <cell r="V34">
            <v>11</v>
          </cell>
          <cell r="W34">
            <v>1550</v>
          </cell>
          <cell r="X34">
            <v>11</v>
          </cell>
          <cell r="Y34">
            <v>2560</v>
          </cell>
          <cell r="Z34">
            <v>11</v>
          </cell>
          <cell r="AA34">
            <v>4070</v>
          </cell>
          <cell r="AB34">
            <v>11</v>
          </cell>
          <cell r="AC34">
            <v>6300</v>
          </cell>
          <cell r="AD34">
            <v>11</v>
          </cell>
          <cell r="AE34">
            <v>9000</v>
          </cell>
          <cell r="AF34">
            <v>11</v>
          </cell>
          <cell r="AG34">
            <v>13400</v>
          </cell>
          <cell r="AH34">
            <v>11</v>
          </cell>
          <cell r="AI34">
            <v>1550</v>
          </cell>
          <cell r="AJ34">
            <v>11</v>
          </cell>
          <cell r="AK34">
            <v>9400</v>
          </cell>
          <cell r="AL34">
            <v>11</v>
          </cell>
          <cell r="AM34">
            <v>16300</v>
          </cell>
          <cell r="AN34">
            <v>11</v>
          </cell>
          <cell r="AO34">
            <v>24000</v>
          </cell>
          <cell r="AP34">
            <v>11</v>
          </cell>
          <cell r="AQ34">
            <v>40300</v>
          </cell>
          <cell r="AR34">
            <v>11</v>
          </cell>
          <cell r="AS34">
            <v>350</v>
          </cell>
          <cell r="AT34">
            <v>16</v>
          </cell>
          <cell r="AU34">
            <v>740</v>
          </cell>
          <cell r="AV34">
            <v>16</v>
          </cell>
          <cell r="AW34">
            <v>138</v>
          </cell>
          <cell r="AX34">
            <v>16</v>
          </cell>
          <cell r="AY34">
            <v>230</v>
          </cell>
          <cell r="AZ34">
            <v>16</v>
          </cell>
          <cell r="BA34">
            <v>650</v>
          </cell>
          <cell r="BB34">
            <v>16</v>
          </cell>
          <cell r="BC34">
            <v>1900</v>
          </cell>
          <cell r="BD34">
            <v>16</v>
          </cell>
          <cell r="BE34">
            <v>2000</v>
          </cell>
          <cell r="BF34">
            <v>16</v>
          </cell>
          <cell r="BG34">
            <v>1900</v>
          </cell>
          <cell r="BH34">
            <v>16</v>
          </cell>
        </row>
        <row r="35">
          <cell r="C35">
            <v>94</v>
          </cell>
          <cell r="D35">
            <v>10</v>
          </cell>
          <cell r="E35">
            <v>151</v>
          </cell>
          <cell r="F35">
            <v>10</v>
          </cell>
          <cell r="G35">
            <v>123</v>
          </cell>
          <cell r="H35">
            <v>10</v>
          </cell>
          <cell r="I35">
            <v>134</v>
          </cell>
          <cell r="J35">
            <v>10</v>
          </cell>
          <cell r="K35">
            <v>201</v>
          </cell>
          <cell r="L35">
            <v>10</v>
          </cell>
          <cell r="M35">
            <v>313</v>
          </cell>
          <cell r="N35">
            <v>10</v>
          </cell>
          <cell r="O35">
            <v>521</v>
          </cell>
          <cell r="P35">
            <v>10</v>
          </cell>
          <cell r="Q35">
            <v>671</v>
          </cell>
          <cell r="R35">
            <v>10</v>
          </cell>
          <cell r="S35">
            <v>721</v>
          </cell>
          <cell r="T35">
            <v>10</v>
          </cell>
          <cell r="U35">
            <v>861</v>
          </cell>
          <cell r="V35">
            <v>10</v>
          </cell>
          <cell r="W35">
            <v>1551</v>
          </cell>
          <cell r="X35">
            <v>10</v>
          </cell>
          <cell r="Y35">
            <v>2561</v>
          </cell>
          <cell r="Z35">
            <v>10</v>
          </cell>
          <cell r="AA35">
            <v>4071</v>
          </cell>
          <cell r="AB35">
            <v>10</v>
          </cell>
          <cell r="AC35">
            <v>6301</v>
          </cell>
          <cell r="AD35">
            <v>10</v>
          </cell>
          <cell r="AE35">
            <v>9001</v>
          </cell>
          <cell r="AF35">
            <v>10</v>
          </cell>
          <cell r="AG35">
            <v>13401</v>
          </cell>
          <cell r="AH35">
            <v>10</v>
          </cell>
          <cell r="AI35">
            <v>1551</v>
          </cell>
          <cell r="AJ35">
            <v>10</v>
          </cell>
          <cell r="AK35">
            <v>9401</v>
          </cell>
          <cell r="AL35">
            <v>10</v>
          </cell>
          <cell r="AM35">
            <v>16301</v>
          </cell>
          <cell r="AN35">
            <v>10</v>
          </cell>
          <cell r="AO35">
            <v>24001</v>
          </cell>
          <cell r="AP35">
            <v>10</v>
          </cell>
          <cell r="AQ35">
            <v>40301</v>
          </cell>
          <cell r="AR35">
            <v>10</v>
          </cell>
        </row>
        <row r="36">
          <cell r="C36">
            <v>96</v>
          </cell>
          <cell r="D36">
            <v>10</v>
          </cell>
          <cell r="E36">
            <v>154</v>
          </cell>
          <cell r="F36">
            <v>10</v>
          </cell>
          <cell r="G36">
            <v>126</v>
          </cell>
          <cell r="H36">
            <v>10</v>
          </cell>
          <cell r="I36">
            <v>137</v>
          </cell>
          <cell r="J36">
            <v>10</v>
          </cell>
          <cell r="K36">
            <v>205</v>
          </cell>
          <cell r="L36">
            <v>10</v>
          </cell>
          <cell r="M36">
            <v>322</v>
          </cell>
          <cell r="N36">
            <v>10</v>
          </cell>
          <cell r="O36">
            <v>530</v>
          </cell>
          <cell r="P36">
            <v>10</v>
          </cell>
          <cell r="Q36">
            <v>685</v>
          </cell>
          <cell r="R36">
            <v>10</v>
          </cell>
          <cell r="S36">
            <v>740</v>
          </cell>
          <cell r="T36">
            <v>10</v>
          </cell>
          <cell r="U36">
            <v>890</v>
          </cell>
          <cell r="V36">
            <v>10</v>
          </cell>
          <cell r="W36">
            <v>2000</v>
          </cell>
          <cell r="X36">
            <v>10</v>
          </cell>
          <cell r="Y36">
            <v>3060</v>
          </cell>
          <cell r="Z36">
            <v>10</v>
          </cell>
          <cell r="AA36">
            <v>4170</v>
          </cell>
          <cell r="AB36">
            <v>10</v>
          </cell>
          <cell r="AC36">
            <v>6450</v>
          </cell>
          <cell r="AD36">
            <v>10</v>
          </cell>
          <cell r="AE36">
            <v>9200</v>
          </cell>
          <cell r="AF36">
            <v>10</v>
          </cell>
          <cell r="AG36">
            <v>14000</v>
          </cell>
          <cell r="AH36">
            <v>10</v>
          </cell>
          <cell r="AI36">
            <v>2000</v>
          </cell>
          <cell r="AJ36">
            <v>10</v>
          </cell>
          <cell r="AK36">
            <v>10000</v>
          </cell>
          <cell r="AL36">
            <v>10</v>
          </cell>
          <cell r="AM36">
            <v>17000</v>
          </cell>
          <cell r="AN36">
            <v>10</v>
          </cell>
          <cell r="AO36">
            <v>24300</v>
          </cell>
          <cell r="AP36">
            <v>10</v>
          </cell>
          <cell r="AQ36">
            <v>41300</v>
          </cell>
          <cell r="AR36">
            <v>10</v>
          </cell>
          <cell r="AS36">
            <v>370</v>
          </cell>
          <cell r="AT36">
            <v>17</v>
          </cell>
          <cell r="AU36">
            <v>780</v>
          </cell>
          <cell r="AV36">
            <v>17</v>
          </cell>
          <cell r="AW36">
            <v>142</v>
          </cell>
          <cell r="AX36">
            <v>17</v>
          </cell>
          <cell r="AY36">
            <v>240</v>
          </cell>
          <cell r="AZ36">
            <v>17</v>
          </cell>
          <cell r="BA36">
            <v>700</v>
          </cell>
          <cell r="BB36">
            <v>17</v>
          </cell>
          <cell r="BC36">
            <v>2000</v>
          </cell>
          <cell r="BD36">
            <v>17</v>
          </cell>
          <cell r="BE36">
            <v>2200</v>
          </cell>
          <cell r="BF36">
            <v>17</v>
          </cell>
          <cell r="BG36">
            <v>2000</v>
          </cell>
          <cell r="BH36">
            <v>17</v>
          </cell>
        </row>
        <row r="37">
          <cell r="C37">
            <v>97</v>
          </cell>
          <cell r="D37">
            <v>9</v>
          </cell>
          <cell r="E37">
            <v>155</v>
          </cell>
          <cell r="F37">
            <v>9</v>
          </cell>
          <cell r="G37">
            <v>127</v>
          </cell>
          <cell r="H37">
            <v>9</v>
          </cell>
          <cell r="I37">
            <v>138</v>
          </cell>
          <cell r="J37">
            <v>9</v>
          </cell>
          <cell r="K37">
            <v>206</v>
          </cell>
          <cell r="L37">
            <v>9</v>
          </cell>
          <cell r="M37">
            <v>323</v>
          </cell>
          <cell r="N37">
            <v>9</v>
          </cell>
          <cell r="O37">
            <v>531</v>
          </cell>
          <cell r="P37">
            <v>9</v>
          </cell>
          <cell r="Q37">
            <v>686</v>
          </cell>
          <cell r="R37">
            <v>9</v>
          </cell>
          <cell r="S37">
            <v>741</v>
          </cell>
          <cell r="T37">
            <v>9</v>
          </cell>
          <cell r="U37">
            <v>891</v>
          </cell>
          <cell r="V37">
            <v>9</v>
          </cell>
          <cell r="W37">
            <v>2001</v>
          </cell>
          <cell r="X37">
            <v>9</v>
          </cell>
          <cell r="Y37">
            <v>3060</v>
          </cell>
          <cell r="Z37">
            <v>9</v>
          </cell>
          <cell r="AA37">
            <v>4171</v>
          </cell>
          <cell r="AB37">
            <v>9</v>
          </cell>
          <cell r="AC37">
            <v>6451</v>
          </cell>
          <cell r="AD37">
            <v>9</v>
          </cell>
          <cell r="AE37">
            <v>9201</v>
          </cell>
          <cell r="AF37">
            <v>9</v>
          </cell>
          <cell r="AG37">
            <v>14001</v>
          </cell>
          <cell r="AH37">
            <v>9</v>
          </cell>
          <cell r="AI37">
            <v>2001</v>
          </cell>
          <cell r="AJ37">
            <v>9</v>
          </cell>
          <cell r="AK37">
            <v>10001</v>
          </cell>
          <cell r="AL37">
            <v>9</v>
          </cell>
          <cell r="AM37">
            <v>17001</v>
          </cell>
          <cell r="AN37">
            <v>9</v>
          </cell>
          <cell r="AO37">
            <v>24301</v>
          </cell>
          <cell r="AP37">
            <v>9</v>
          </cell>
          <cell r="AQ37">
            <v>41301</v>
          </cell>
          <cell r="AR37">
            <v>9</v>
          </cell>
        </row>
        <row r="38">
          <cell r="C38">
            <v>99</v>
          </cell>
          <cell r="D38">
            <v>9</v>
          </cell>
          <cell r="E38">
            <v>158</v>
          </cell>
          <cell r="F38">
            <v>9</v>
          </cell>
          <cell r="G38">
            <v>130</v>
          </cell>
          <cell r="H38">
            <v>9</v>
          </cell>
          <cell r="I38">
            <v>141</v>
          </cell>
          <cell r="J38">
            <v>9</v>
          </cell>
          <cell r="K38">
            <v>210</v>
          </cell>
          <cell r="L38">
            <v>9</v>
          </cell>
          <cell r="M38">
            <v>332</v>
          </cell>
          <cell r="N38">
            <v>9</v>
          </cell>
          <cell r="O38">
            <v>540</v>
          </cell>
          <cell r="P38">
            <v>9</v>
          </cell>
          <cell r="Q38">
            <v>705</v>
          </cell>
          <cell r="R38">
            <v>9</v>
          </cell>
          <cell r="S38">
            <v>760</v>
          </cell>
          <cell r="T38">
            <v>9</v>
          </cell>
          <cell r="U38">
            <v>920</v>
          </cell>
          <cell r="V38">
            <v>9</v>
          </cell>
          <cell r="W38">
            <v>2050</v>
          </cell>
          <cell r="X38">
            <v>9</v>
          </cell>
          <cell r="Y38">
            <v>3160</v>
          </cell>
          <cell r="Z38">
            <v>9</v>
          </cell>
          <cell r="AA38">
            <v>4270</v>
          </cell>
          <cell r="AB38">
            <v>9</v>
          </cell>
          <cell r="AC38">
            <v>7000</v>
          </cell>
          <cell r="AD38">
            <v>9</v>
          </cell>
          <cell r="AE38">
            <v>9400</v>
          </cell>
          <cell r="AF38">
            <v>9</v>
          </cell>
          <cell r="AG38">
            <v>14200</v>
          </cell>
          <cell r="AH38">
            <v>9</v>
          </cell>
          <cell r="AI38">
            <v>2050</v>
          </cell>
          <cell r="AJ38">
            <v>9</v>
          </cell>
          <cell r="AK38">
            <v>10200</v>
          </cell>
          <cell r="AL38">
            <v>9</v>
          </cell>
          <cell r="AM38">
            <v>17300</v>
          </cell>
          <cell r="AN38">
            <v>9</v>
          </cell>
          <cell r="AO38">
            <v>25000</v>
          </cell>
          <cell r="AP38">
            <v>9</v>
          </cell>
          <cell r="AQ38">
            <v>42300</v>
          </cell>
          <cell r="AR38">
            <v>9</v>
          </cell>
          <cell r="AS38">
            <v>390</v>
          </cell>
          <cell r="AT38">
            <v>18</v>
          </cell>
          <cell r="AU38">
            <v>820</v>
          </cell>
          <cell r="AV38">
            <v>18</v>
          </cell>
          <cell r="AW38">
            <v>146</v>
          </cell>
          <cell r="AX38">
            <v>18</v>
          </cell>
          <cell r="AY38">
            <v>260</v>
          </cell>
          <cell r="AZ38">
            <v>18</v>
          </cell>
          <cell r="BA38">
            <v>800</v>
          </cell>
          <cell r="BB38">
            <v>18</v>
          </cell>
          <cell r="BC38">
            <v>2200</v>
          </cell>
          <cell r="BD38">
            <v>18</v>
          </cell>
          <cell r="BE38">
            <v>2400</v>
          </cell>
          <cell r="BF38">
            <v>18</v>
          </cell>
          <cell r="BG38">
            <v>2200</v>
          </cell>
          <cell r="BH38">
            <v>18</v>
          </cell>
        </row>
        <row r="39">
          <cell r="C39">
            <v>100</v>
          </cell>
          <cell r="D39">
            <v>8</v>
          </cell>
          <cell r="E39">
            <v>159</v>
          </cell>
          <cell r="F39">
            <v>8</v>
          </cell>
          <cell r="G39">
            <v>131</v>
          </cell>
          <cell r="H39">
            <v>8</v>
          </cell>
          <cell r="I39">
            <v>142</v>
          </cell>
          <cell r="J39">
            <v>8</v>
          </cell>
          <cell r="K39">
            <v>211</v>
          </cell>
          <cell r="L39">
            <v>8</v>
          </cell>
          <cell r="M39">
            <v>333</v>
          </cell>
          <cell r="N39">
            <v>8</v>
          </cell>
          <cell r="O39">
            <v>541</v>
          </cell>
          <cell r="P39">
            <v>8</v>
          </cell>
          <cell r="Q39">
            <v>706</v>
          </cell>
          <cell r="R39">
            <v>8</v>
          </cell>
          <cell r="S39">
            <v>761</v>
          </cell>
          <cell r="T39">
            <v>8</v>
          </cell>
          <cell r="U39">
            <v>921</v>
          </cell>
          <cell r="V39">
            <v>8</v>
          </cell>
          <cell r="W39">
            <v>1051</v>
          </cell>
          <cell r="X39">
            <v>8</v>
          </cell>
          <cell r="Y39">
            <v>3160</v>
          </cell>
          <cell r="Z39">
            <v>8</v>
          </cell>
          <cell r="AA39">
            <v>4271</v>
          </cell>
          <cell r="AB39">
            <v>8</v>
          </cell>
          <cell r="AC39">
            <v>7001</v>
          </cell>
          <cell r="AD39">
            <v>8</v>
          </cell>
          <cell r="AE39">
            <v>9401</v>
          </cell>
          <cell r="AF39">
            <v>8</v>
          </cell>
          <cell r="AG39">
            <v>14201</v>
          </cell>
          <cell r="AH39">
            <v>8</v>
          </cell>
          <cell r="AI39">
            <v>2051</v>
          </cell>
          <cell r="AJ39">
            <v>8</v>
          </cell>
          <cell r="AK39">
            <v>10201</v>
          </cell>
          <cell r="AL39">
            <v>8</v>
          </cell>
          <cell r="AM39">
            <v>17301</v>
          </cell>
          <cell r="AN39">
            <v>8</v>
          </cell>
          <cell r="AO39">
            <v>25001</v>
          </cell>
          <cell r="AP39">
            <v>8</v>
          </cell>
          <cell r="AQ39">
            <v>42301</v>
          </cell>
          <cell r="AR39">
            <v>8</v>
          </cell>
        </row>
        <row r="40">
          <cell r="C40">
            <v>102</v>
          </cell>
          <cell r="D40">
            <v>8</v>
          </cell>
          <cell r="E40">
            <v>162</v>
          </cell>
          <cell r="F40">
            <v>8</v>
          </cell>
          <cell r="G40">
            <v>134</v>
          </cell>
          <cell r="H40">
            <v>8</v>
          </cell>
          <cell r="I40">
            <v>145</v>
          </cell>
          <cell r="J40">
            <v>8</v>
          </cell>
          <cell r="K40">
            <v>215</v>
          </cell>
          <cell r="L40">
            <v>8</v>
          </cell>
          <cell r="M40">
            <v>342</v>
          </cell>
          <cell r="N40">
            <v>8</v>
          </cell>
          <cell r="O40">
            <v>550</v>
          </cell>
          <cell r="P40">
            <v>8</v>
          </cell>
          <cell r="Q40">
            <v>725</v>
          </cell>
          <cell r="R40">
            <v>8</v>
          </cell>
          <cell r="S40">
            <v>780</v>
          </cell>
          <cell r="T40">
            <v>8</v>
          </cell>
          <cell r="U40">
            <v>950</v>
          </cell>
          <cell r="V40">
            <v>8</v>
          </cell>
          <cell r="W40">
            <v>2100</v>
          </cell>
          <cell r="X40">
            <v>8</v>
          </cell>
          <cell r="Y40">
            <v>3260</v>
          </cell>
          <cell r="Z40">
            <v>8</v>
          </cell>
          <cell r="AA40">
            <v>4370</v>
          </cell>
          <cell r="AB40">
            <v>8</v>
          </cell>
          <cell r="AC40">
            <v>7150</v>
          </cell>
          <cell r="AD40">
            <v>8</v>
          </cell>
          <cell r="AE40">
            <v>10000</v>
          </cell>
          <cell r="AF40">
            <v>8</v>
          </cell>
          <cell r="AG40">
            <v>15000</v>
          </cell>
          <cell r="AH40">
            <v>8</v>
          </cell>
          <cell r="AI40">
            <v>2100</v>
          </cell>
          <cell r="AJ40">
            <v>8</v>
          </cell>
          <cell r="AK40">
            <v>10400</v>
          </cell>
          <cell r="AL40">
            <v>8</v>
          </cell>
          <cell r="AM40">
            <v>18000</v>
          </cell>
          <cell r="AN40">
            <v>8</v>
          </cell>
          <cell r="AO40">
            <v>25300</v>
          </cell>
          <cell r="AP40">
            <v>8</v>
          </cell>
          <cell r="AQ40">
            <v>43300</v>
          </cell>
          <cell r="AR40">
            <v>8</v>
          </cell>
          <cell r="AS40">
            <v>420</v>
          </cell>
          <cell r="AT40">
            <v>19</v>
          </cell>
          <cell r="AU40">
            <v>880</v>
          </cell>
          <cell r="AV40">
            <v>19</v>
          </cell>
          <cell r="AW40">
            <v>150</v>
          </cell>
          <cell r="AX40">
            <v>19</v>
          </cell>
          <cell r="AY40">
            <v>280</v>
          </cell>
          <cell r="AZ40">
            <v>19</v>
          </cell>
          <cell r="BA40">
            <v>900</v>
          </cell>
          <cell r="BB40">
            <v>19</v>
          </cell>
          <cell r="BC40">
            <v>2400</v>
          </cell>
          <cell r="BD40">
            <v>19</v>
          </cell>
          <cell r="BE40">
            <v>2600</v>
          </cell>
          <cell r="BF40">
            <v>19</v>
          </cell>
          <cell r="BG40">
            <v>2400</v>
          </cell>
          <cell r="BH40">
            <v>19</v>
          </cell>
        </row>
        <row r="41">
          <cell r="C41">
            <v>103</v>
          </cell>
          <cell r="D41">
            <v>7</v>
          </cell>
          <cell r="E41">
            <v>163</v>
          </cell>
          <cell r="F41">
            <v>7</v>
          </cell>
          <cell r="G41">
            <v>135</v>
          </cell>
          <cell r="H41">
            <v>7</v>
          </cell>
          <cell r="I41">
            <v>146</v>
          </cell>
          <cell r="J41">
            <v>7</v>
          </cell>
          <cell r="K41">
            <v>216</v>
          </cell>
          <cell r="L41">
            <v>7</v>
          </cell>
          <cell r="M41">
            <v>343</v>
          </cell>
          <cell r="N41">
            <v>7</v>
          </cell>
          <cell r="O41">
            <v>551</v>
          </cell>
          <cell r="P41">
            <v>7</v>
          </cell>
          <cell r="Q41">
            <v>726</v>
          </cell>
          <cell r="R41">
            <v>7</v>
          </cell>
          <cell r="S41">
            <v>781</v>
          </cell>
          <cell r="T41">
            <v>7</v>
          </cell>
          <cell r="U41">
            <v>951</v>
          </cell>
          <cell r="V41">
            <v>7</v>
          </cell>
          <cell r="W41">
            <v>2101</v>
          </cell>
          <cell r="X41">
            <v>7</v>
          </cell>
          <cell r="Y41">
            <v>3261</v>
          </cell>
          <cell r="Z41">
            <v>7</v>
          </cell>
          <cell r="AA41">
            <v>4371</v>
          </cell>
          <cell r="AB41">
            <v>7</v>
          </cell>
          <cell r="AC41">
            <v>7151</v>
          </cell>
          <cell r="AD41">
            <v>7</v>
          </cell>
          <cell r="AE41">
            <v>10001</v>
          </cell>
          <cell r="AF41">
            <v>7</v>
          </cell>
          <cell r="AG41">
            <v>15001</v>
          </cell>
          <cell r="AH41">
            <v>7</v>
          </cell>
          <cell r="AI41">
            <v>2101</v>
          </cell>
          <cell r="AJ41">
            <v>7</v>
          </cell>
          <cell r="AK41">
            <v>10401</v>
          </cell>
          <cell r="AL41">
            <v>7</v>
          </cell>
          <cell r="AM41">
            <v>18001</v>
          </cell>
          <cell r="AN41">
            <v>7</v>
          </cell>
          <cell r="AO41">
            <v>25301</v>
          </cell>
          <cell r="AP41">
            <v>7</v>
          </cell>
          <cell r="AQ41">
            <v>43301</v>
          </cell>
          <cell r="AR41">
            <v>7</v>
          </cell>
        </row>
        <row r="42">
          <cell r="C42">
            <v>106</v>
          </cell>
          <cell r="D42">
            <v>7</v>
          </cell>
          <cell r="E42">
            <v>166</v>
          </cell>
          <cell r="F42">
            <v>7</v>
          </cell>
          <cell r="G42">
            <v>138</v>
          </cell>
          <cell r="H42">
            <v>7</v>
          </cell>
          <cell r="I42">
            <v>149</v>
          </cell>
          <cell r="J42">
            <v>7</v>
          </cell>
          <cell r="K42">
            <v>220</v>
          </cell>
          <cell r="L42">
            <v>7</v>
          </cell>
          <cell r="M42">
            <v>352</v>
          </cell>
          <cell r="N42">
            <v>7</v>
          </cell>
          <cell r="O42">
            <v>560</v>
          </cell>
          <cell r="P42">
            <v>7</v>
          </cell>
          <cell r="Q42">
            <v>745</v>
          </cell>
          <cell r="R42">
            <v>7</v>
          </cell>
          <cell r="S42">
            <v>800</v>
          </cell>
          <cell r="T42">
            <v>7</v>
          </cell>
          <cell r="U42">
            <v>980</v>
          </cell>
          <cell r="V42">
            <v>7</v>
          </cell>
          <cell r="W42">
            <v>2150</v>
          </cell>
          <cell r="X42">
            <v>7</v>
          </cell>
          <cell r="Y42">
            <v>3360</v>
          </cell>
          <cell r="Z42">
            <v>7</v>
          </cell>
          <cell r="AA42">
            <v>4470</v>
          </cell>
          <cell r="AB42">
            <v>7</v>
          </cell>
          <cell r="AC42">
            <v>7300</v>
          </cell>
          <cell r="AD42">
            <v>7</v>
          </cell>
          <cell r="AE42">
            <v>10200</v>
          </cell>
          <cell r="AF42">
            <v>7</v>
          </cell>
          <cell r="AG42">
            <v>15300</v>
          </cell>
          <cell r="AH42">
            <v>7</v>
          </cell>
          <cell r="AI42">
            <v>2150</v>
          </cell>
          <cell r="AJ42">
            <v>7</v>
          </cell>
          <cell r="AK42">
            <v>11000</v>
          </cell>
          <cell r="AL42">
            <v>7</v>
          </cell>
          <cell r="AM42">
            <v>18300</v>
          </cell>
          <cell r="AN42">
            <v>7</v>
          </cell>
          <cell r="AO42">
            <v>26000</v>
          </cell>
          <cell r="AP42">
            <v>7</v>
          </cell>
          <cell r="AQ42">
            <v>44300</v>
          </cell>
          <cell r="AR42">
            <v>7</v>
          </cell>
          <cell r="AS42">
            <v>450</v>
          </cell>
          <cell r="AT42">
            <v>20</v>
          </cell>
          <cell r="AU42">
            <v>940</v>
          </cell>
          <cell r="AV42">
            <v>20</v>
          </cell>
          <cell r="AW42">
            <v>154</v>
          </cell>
          <cell r="AX42">
            <v>20</v>
          </cell>
          <cell r="AY42">
            <v>300</v>
          </cell>
          <cell r="AZ42">
            <v>20</v>
          </cell>
          <cell r="BA42">
            <v>1000</v>
          </cell>
          <cell r="BB42">
            <v>20</v>
          </cell>
          <cell r="BC42">
            <v>2600</v>
          </cell>
          <cell r="BD42">
            <v>20</v>
          </cell>
          <cell r="BE42">
            <v>2800</v>
          </cell>
          <cell r="BF42">
            <v>20</v>
          </cell>
          <cell r="BG42">
            <v>2600</v>
          </cell>
          <cell r="BH42">
            <v>20</v>
          </cell>
        </row>
        <row r="43">
          <cell r="C43">
            <v>107</v>
          </cell>
          <cell r="D43">
            <v>6</v>
          </cell>
          <cell r="E43">
            <v>167</v>
          </cell>
          <cell r="F43">
            <v>6</v>
          </cell>
          <cell r="G43">
            <v>139</v>
          </cell>
          <cell r="H43">
            <v>6</v>
          </cell>
          <cell r="I43">
            <v>150</v>
          </cell>
          <cell r="J43">
            <v>6</v>
          </cell>
          <cell r="K43">
            <v>221</v>
          </cell>
          <cell r="L43">
            <v>6</v>
          </cell>
          <cell r="M43">
            <v>353</v>
          </cell>
          <cell r="N43">
            <v>6</v>
          </cell>
          <cell r="O43">
            <v>561</v>
          </cell>
          <cell r="P43">
            <v>6</v>
          </cell>
          <cell r="Q43">
            <v>746</v>
          </cell>
          <cell r="R43">
            <v>6</v>
          </cell>
          <cell r="S43">
            <v>801</v>
          </cell>
          <cell r="T43">
            <v>6</v>
          </cell>
          <cell r="U43">
            <v>981</v>
          </cell>
          <cell r="V43">
            <v>6</v>
          </cell>
          <cell r="W43">
            <v>2151</v>
          </cell>
          <cell r="X43">
            <v>6</v>
          </cell>
          <cell r="Y43">
            <v>3361</v>
          </cell>
          <cell r="Z43">
            <v>6</v>
          </cell>
          <cell r="AA43">
            <v>4471</v>
          </cell>
          <cell r="AB43">
            <v>6</v>
          </cell>
          <cell r="AC43">
            <v>7301</v>
          </cell>
          <cell r="AD43">
            <v>6</v>
          </cell>
          <cell r="AE43">
            <v>10201</v>
          </cell>
          <cell r="AF43">
            <v>6</v>
          </cell>
          <cell r="AG43">
            <v>15301</v>
          </cell>
          <cell r="AH43">
            <v>6</v>
          </cell>
          <cell r="AI43">
            <v>2151</v>
          </cell>
          <cell r="AJ43">
            <v>6</v>
          </cell>
          <cell r="AK43">
            <v>11001</v>
          </cell>
          <cell r="AL43">
            <v>6</v>
          </cell>
          <cell r="AM43">
            <v>18301</v>
          </cell>
          <cell r="AN43">
            <v>6</v>
          </cell>
          <cell r="AO43">
            <v>26001</v>
          </cell>
          <cell r="AP43">
            <v>6</v>
          </cell>
          <cell r="AQ43">
            <v>44301</v>
          </cell>
          <cell r="AR43">
            <v>6</v>
          </cell>
        </row>
        <row r="44">
          <cell r="C44">
            <v>110</v>
          </cell>
          <cell r="D44">
            <v>6</v>
          </cell>
          <cell r="E44">
            <v>170</v>
          </cell>
          <cell r="F44">
            <v>6</v>
          </cell>
          <cell r="G44">
            <v>142</v>
          </cell>
          <cell r="H44">
            <v>6</v>
          </cell>
          <cell r="I44">
            <v>153</v>
          </cell>
          <cell r="J44">
            <v>6</v>
          </cell>
          <cell r="K44">
            <v>225</v>
          </cell>
          <cell r="L44">
            <v>6</v>
          </cell>
          <cell r="M44">
            <v>362</v>
          </cell>
          <cell r="N44">
            <v>6</v>
          </cell>
          <cell r="O44">
            <v>570</v>
          </cell>
          <cell r="P44">
            <v>6</v>
          </cell>
          <cell r="Q44">
            <v>765</v>
          </cell>
          <cell r="R44">
            <v>6</v>
          </cell>
          <cell r="S44">
            <v>820</v>
          </cell>
          <cell r="T44">
            <v>6</v>
          </cell>
          <cell r="U44">
            <v>1010</v>
          </cell>
          <cell r="V44">
            <v>6</v>
          </cell>
          <cell r="W44">
            <v>2200</v>
          </cell>
          <cell r="X44">
            <v>6</v>
          </cell>
          <cell r="Y44">
            <v>3510</v>
          </cell>
          <cell r="Z44">
            <v>6</v>
          </cell>
          <cell r="AA44">
            <v>5020</v>
          </cell>
          <cell r="AB44">
            <v>6</v>
          </cell>
          <cell r="AC44">
            <v>7450</v>
          </cell>
          <cell r="AD44">
            <v>6</v>
          </cell>
          <cell r="AE44">
            <v>10500</v>
          </cell>
          <cell r="AF44">
            <v>6</v>
          </cell>
          <cell r="AG44">
            <v>16000</v>
          </cell>
          <cell r="AH44">
            <v>6</v>
          </cell>
          <cell r="AI44">
            <v>2200</v>
          </cell>
          <cell r="AJ44">
            <v>6</v>
          </cell>
          <cell r="AK44">
            <v>11200</v>
          </cell>
          <cell r="AL44">
            <v>6</v>
          </cell>
          <cell r="AM44">
            <v>19000</v>
          </cell>
          <cell r="AN44">
            <v>6</v>
          </cell>
          <cell r="AO44">
            <v>26300</v>
          </cell>
          <cell r="AP44">
            <v>6</v>
          </cell>
          <cell r="AQ44">
            <v>45300</v>
          </cell>
          <cell r="AR44">
            <v>6</v>
          </cell>
          <cell r="AS44">
            <v>480</v>
          </cell>
          <cell r="AT44">
            <v>21</v>
          </cell>
          <cell r="AU44">
            <v>1020</v>
          </cell>
          <cell r="AV44">
            <v>21</v>
          </cell>
          <cell r="AW44">
            <v>158</v>
          </cell>
          <cell r="AX44">
            <v>21</v>
          </cell>
          <cell r="AY44">
            <v>320</v>
          </cell>
          <cell r="AZ44">
            <v>21</v>
          </cell>
          <cell r="BA44">
            <v>1100</v>
          </cell>
          <cell r="BB44">
            <v>21</v>
          </cell>
          <cell r="BC44">
            <v>2800</v>
          </cell>
          <cell r="BD44">
            <v>21</v>
          </cell>
          <cell r="BE44">
            <v>3000</v>
          </cell>
          <cell r="BF44">
            <v>21</v>
          </cell>
          <cell r="BG44">
            <v>2800</v>
          </cell>
          <cell r="BH44">
            <v>21</v>
          </cell>
        </row>
        <row r="45">
          <cell r="C45">
            <v>111</v>
          </cell>
          <cell r="D45">
            <v>5</v>
          </cell>
          <cell r="E45">
            <v>171</v>
          </cell>
          <cell r="F45">
            <v>5</v>
          </cell>
          <cell r="G45">
            <v>143</v>
          </cell>
          <cell r="H45">
            <v>5</v>
          </cell>
          <cell r="I45">
            <v>154</v>
          </cell>
          <cell r="J45">
            <v>5</v>
          </cell>
          <cell r="K45">
            <v>226</v>
          </cell>
          <cell r="L45">
            <v>5</v>
          </cell>
          <cell r="M45">
            <v>363</v>
          </cell>
          <cell r="N45">
            <v>5</v>
          </cell>
          <cell r="O45">
            <v>571</v>
          </cell>
          <cell r="P45">
            <v>5</v>
          </cell>
          <cell r="Q45">
            <v>766</v>
          </cell>
          <cell r="R45">
            <v>5</v>
          </cell>
          <cell r="S45">
            <v>821</v>
          </cell>
          <cell r="T45">
            <v>5</v>
          </cell>
          <cell r="U45">
            <v>1011</v>
          </cell>
          <cell r="V45">
            <v>5</v>
          </cell>
          <cell r="W45">
            <v>2201</v>
          </cell>
          <cell r="X45">
            <v>5</v>
          </cell>
          <cell r="Y45">
            <v>3511</v>
          </cell>
          <cell r="Z45">
            <v>5</v>
          </cell>
          <cell r="AA45">
            <v>5021</v>
          </cell>
          <cell r="AB45">
            <v>5</v>
          </cell>
          <cell r="AC45">
            <v>7451</v>
          </cell>
          <cell r="AD45">
            <v>5</v>
          </cell>
          <cell r="AE45">
            <v>10501</v>
          </cell>
          <cell r="AF45">
            <v>5</v>
          </cell>
          <cell r="AG45">
            <v>16001</v>
          </cell>
          <cell r="AH45">
            <v>5</v>
          </cell>
          <cell r="AI45">
            <v>2201</v>
          </cell>
          <cell r="AJ45">
            <v>5</v>
          </cell>
          <cell r="AK45">
            <v>11201</v>
          </cell>
          <cell r="AL45">
            <v>5</v>
          </cell>
          <cell r="AM45">
            <v>19001</v>
          </cell>
          <cell r="AN45">
            <v>5</v>
          </cell>
          <cell r="AO45">
            <v>26301</v>
          </cell>
          <cell r="AP45">
            <v>5</v>
          </cell>
          <cell r="AQ45">
            <v>45301</v>
          </cell>
          <cell r="AR45">
            <v>5</v>
          </cell>
        </row>
        <row r="46">
          <cell r="C46">
            <v>114</v>
          </cell>
          <cell r="D46">
            <v>5</v>
          </cell>
          <cell r="E46">
            <v>175</v>
          </cell>
          <cell r="F46">
            <v>5</v>
          </cell>
          <cell r="G46">
            <v>146</v>
          </cell>
          <cell r="H46">
            <v>5</v>
          </cell>
          <cell r="I46">
            <v>157</v>
          </cell>
          <cell r="J46">
            <v>5</v>
          </cell>
          <cell r="K46">
            <v>230</v>
          </cell>
          <cell r="L46">
            <v>5</v>
          </cell>
          <cell r="M46">
            <v>372</v>
          </cell>
          <cell r="N46">
            <v>5</v>
          </cell>
          <cell r="O46">
            <v>580</v>
          </cell>
          <cell r="P46">
            <v>5</v>
          </cell>
          <cell r="Q46">
            <v>795</v>
          </cell>
          <cell r="R46">
            <v>5</v>
          </cell>
          <cell r="S46">
            <v>840</v>
          </cell>
          <cell r="T46">
            <v>5</v>
          </cell>
          <cell r="U46">
            <v>1040</v>
          </cell>
          <cell r="V46">
            <v>5</v>
          </cell>
          <cell r="W46">
            <v>2250</v>
          </cell>
          <cell r="X46">
            <v>5</v>
          </cell>
          <cell r="Y46">
            <v>4060</v>
          </cell>
          <cell r="Z46">
            <v>5</v>
          </cell>
          <cell r="AA46">
            <v>5170</v>
          </cell>
          <cell r="AB46">
            <v>5</v>
          </cell>
          <cell r="AC46">
            <v>8000</v>
          </cell>
          <cell r="AD46">
            <v>5</v>
          </cell>
          <cell r="AE46">
            <v>11200</v>
          </cell>
          <cell r="AF46">
            <v>5</v>
          </cell>
          <cell r="AG46">
            <v>16300</v>
          </cell>
          <cell r="AH46">
            <v>5</v>
          </cell>
          <cell r="AI46">
            <v>2250</v>
          </cell>
          <cell r="AJ46">
            <v>5</v>
          </cell>
          <cell r="AK46">
            <v>11400</v>
          </cell>
          <cell r="AL46">
            <v>5</v>
          </cell>
          <cell r="AM46">
            <v>19300</v>
          </cell>
          <cell r="AN46">
            <v>5</v>
          </cell>
          <cell r="AO46">
            <v>27000</v>
          </cell>
          <cell r="AP46">
            <v>5</v>
          </cell>
          <cell r="AQ46">
            <v>46300</v>
          </cell>
          <cell r="AR46">
            <v>5</v>
          </cell>
          <cell r="AS46">
            <v>520</v>
          </cell>
          <cell r="AT46">
            <v>22</v>
          </cell>
          <cell r="AU46">
            <v>1100</v>
          </cell>
          <cell r="AV46">
            <v>22</v>
          </cell>
          <cell r="AW46">
            <v>162</v>
          </cell>
          <cell r="AX46">
            <v>22</v>
          </cell>
          <cell r="AY46">
            <v>340</v>
          </cell>
          <cell r="AZ46">
            <v>22</v>
          </cell>
          <cell r="BA46">
            <v>1200</v>
          </cell>
          <cell r="BB46">
            <v>22</v>
          </cell>
          <cell r="BC46">
            <v>3000</v>
          </cell>
          <cell r="BD46">
            <v>22</v>
          </cell>
          <cell r="BE46">
            <v>3200</v>
          </cell>
          <cell r="BF46">
            <v>22</v>
          </cell>
          <cell r="BG46">
            <v>3000</v>
          </cell>
          <cell r="BH46">
            <v>22</v>
          </cell>
        </row>
        <row r="47">
          <cell r="C47">
            <v>115</v>
          </cell>
          <cell r="D47">
            <v>4</v>
          </cell>
          <cell r="E47">
            <v>176</v>
          </cell>
          <cell r="F47">
            <v>4</v>
          </cell>
          <cell r="G47">
            <v>147</v>
          </cell>
          <cell r="H47">
            <v>4</v>
          </cell>
          <cell r="I47">
            <v>158</v>
          </cell>
          <cell r="J47">
            <v>4</v>
          </cell>
          <cell r="K47">
            <v>231</v>
          </cell>
          <cell r="L47">
            <v>4</v>
          </cell>
          <cell r="M47">
            <v>373</v>
          </cell>
          <cell r="N47">
            <v>4</v>
          </cell>
          <cell r="O47">
            <v>501</v>
          </cell>
          <cell r="P47">
            <v>4</v>
          </cell>
          <cell r="Q47">
            <v>796</v>
          </cell>
          <cell r="R47">
            <v>4</v>
          </cell>
          <cell r="S47">
            <v>841</v>
          </cell>
          <cell r="T47">
            <v>4</v>
          </cell>
          <cell r="U47">
            <v>1041</v>
          </cell>
          <cell r="V47">
            <v>4</v>
          </cell>
          <cell r="W47">
            <v>2251</v>
          </cell>
          <cell r="X47">
            <v>4</v>
          </cell>
          <cell r="Y47">
            <v>4061</v>
          </cell>
          <cell r="Z47">
            <v>4</v>
          </cell>
          <cell r="AA47">
            <v>5171</v>
          </cell>
          <cell r="AB47">
            <v>4</v>
          </cell>
          <cell r="AC47">
            <v>8001</v>
          </cell>
          <cell r="AD47">
            <v>4</v>
          </cell>
          <cell r="AE47">
            <v>11201</v>
          </cell>
          <cell r="AF47">
            <v>4</v>
          </cell>
          <cell r="AG47">
            <v>16301</v>
          </cell>
          <cell r="AH47">
            <v>4</v>
          </cell>
          <cell r="AI47">
            <v>2251</v>
          </cell>
          <cell r="AJ47">
            <v>4</v>
          </cell>
          <cell r="AK47">
            <v>11401</v>
          </cell>
          <cell r="AL47">
            <v>4</v>
          </cell>
          <cell r="AM47">
            <v>19301</v>
          </cell>
          <cell r="AN47">
            <v>4</v>
          </cell>
          <cell r="AO47">
            <v>27001</v>
          </cell>
          <cell r="AP47">
            <v>4</v>
          </cell>
          <cell r="AQ47">
            <v>46301</v>
          </cell>
          <cell r="AR47">
            <v>4</v>
          </cell>
        </row>
        <row r="48">
          <cell r="C48">
            <v>118</v>
          </cell>
          <cell r="D48">
            <v>4</v>
          </cell>
          <cell r="E48">
            <v>180</v>
          </cell>
          <cell r="F48">
            <v>4</v>
          </cell>
          <cell r="G48">
            <v>150</v>
          </cell>
          <cell r="H48">
            <v>4</v>
          </cell>
          <cell r="I48">
            <v>161</v>
          </cell>
          <cell r="J48">
            <v>4</v>
          </cell>
          <cell r="K48">
            <v>235</v>
          </cell>
          <cell r="L48">
            <v>4</v>
          </cell>
          <cell r="M48">
            <v>382</v>
          </cell>
          <cell r="N48">
            <v>4</v>
          </cell>
          <cell r="O48">
            <v>590</v>
          </cell>
          <cell r="P48">
            <v>4</v>
          </cell>
          <cell r="Q48">
            <v>825</v>
          </cell>
          <cell r="R48">
            <v>4</v>
          </cell>
          <cell r="S48">
            <v>860</v>
          </cell>
          <cell r="T48">
            <v>4</v>
          </cell>
          <cell r="U48">
            <v>1070</v>
          </cell>
          <cell r="V48">
            <v>4</v>
          </cell>
          <cell r="W48">
            <v>2300</v>
          </cell>
          <cell r="X48">
            <v>4</v>
          </cell>
          <cell r="Y48">
            <v>4210</v>
          </cell>
          <cell r="Z48">
            <v>4</v>
          </cell>
          <cell r="AA48">
            <v>5320</v>
          </cell>
          <cell r="AB48">
            <v>4</v>
          </cell>
          <cell r="AC48">
            <v>8150</v>
          </cell>
          <cell r="AD48">
            <v>4</v>
          </cell>
          <cell r="AE48">
            <v>11500</v>
          </cell>
          <cell r="AF48">
            <v>4</v>
          </cell>
          <cell r="AG48">
            <v>17000</v>
          </cell>
          <cell r="AH48">
            <v>4</v>
          </cell>
          <cell r="AI48">
            <v>2300</v>
          </cell>
          <cell r="AJ48">
            <v>4</v>
          </cell>
          <cell r="AK48">
            <v>12000</v>
          </cell>
          <cell r="AL48">
            <v>4</v>
          </cell>
          <cell r="AM48">
            <v>20000</v>
          </cell>
          <cell r="AN48">
            <v>4</v>
          </cell>
          <cell r="AO48">
            <v>27300</v>
          </cell>
          <cell r="AP48">
            <v>4</v>
          </cell>
          <cell r="AQ48">
            <v>47300</v>
          </cell>
          <cell r="AR48">
            <v>4</v>
          </cell>
          <cell r="AS48">
            <v>570</v>
          </cell>
          <cell r="AT48">
            <v>23</v>
          </cell>
          <cell r="AU48">
            <v>1200</v>
          </cell>
          <cell r="AV48">
            <v>23</v>
          </cell>
          <cell r="AW48">
            <v>174</v>
          </cell>
          <cell r="AX48">
            <v>23</v>
          </cell>
          <cell r="AY48">
            <v>360</v>
          </cell>
          <cell r="AZ48">
            <v>23</v>
          </cell>
          <cell r="BA48">
            <v>1400</v>
          </cell>
          <cell r="BB48">
            <v>23</v>
          </cell>
          <cell r="BC48">
            <v>3500</v>
          </cell>
          <cell r="BD48">
            <v>23</v>
          </cell>
          <cell r="BE48">
            <v>3500</v>
          </cell>
          <cell r="BF48">
            <v>23</v>
          </cell>
          <cell r="BG48">
            <v>3500</v>
          </cell>
          <cell r="BH48">
            <v>23</v>
          </cell>
        </row>
        <row r="49">
          <cell r="C49">
            <v>119</v>
          </cell>
          <cell r="D49">
            <v>3</v>
          </cell>
          <cell r="E49">
            <v>181</v>
          </cell>
          <cell r="F49">
            <v>3</v>
          </cell>
          <cell r="G49">
            <v>151</v>
          </cell>
          <cell r="H49">
            <v>3</v>
          </cell>
          <cell r="I49">
            <v>162</v>
          </cell>
          <cell r="J49">
            <v>3</v>
          </cell>
          <cell r="K49">
            <v>236</v>
          </cell>
          <cell r="L49">
            <v>3</v>
          </cell>
          <cell r="M49">
            <v>383</v>
          </cell>
          <cell r="N49">
            <v>3</v>
          </cell>
          <cell r="O49">
            <v>591</v>
          </cell>
          <cell r="P49">
            <v>3</v>
          </cell>
          <cell r="Q49">
            <v>826</v>
          </cell>
          <cell r="R49">
            <v>3</v>
          </cell>
          <cell r="S49">
            <v>861</v>
          </cell>
          <cell r="T49">
            <v>3</v>
          </cell>
          <cell r="U49">
            <v>1071</v>
          </cell>
          <cell r="V49">
            <v>3</v>
          </cell>
          <cell r="W49">
            <v>2301</v>
          </cell>
          <cell r="X49">
            <v>3</v>
          </cell>
          <cell r="Y49">
            <v>4211</v>
          </cell>
          <cell r="Z49">
            <v>3</v>
          </cell>
          <cell r="AA49">
            <v>5321</v>
          </cell>
          <cell r="AB49">
            <v>3</v>
          </cell>
          <cell r="AC49">
            <v>8151</v>
          </cell>
          <cell r="AD49">
            <v>3</v>
          </cell>
          <cell r="AE49">
            <v>11501</v>
          </cell>
          <cell r="AF49">
            <v>3</v>
          </cell>
          <cell r="AG49">
            <v>17001</v>
          </cell>
          <cell r="AH49">
            <v>3</v>
          </cell>
          <cell r="AI49">
            <v>2301</v>
          </cell>
          <cell r="AJ49">
            <v>3</v>
          </cell>
          <cell r="AK49">
            <v>12001</v>
          </cell>
          <cell r="AL49">
            <v>3</v>
          </cell>
          <cell r="AM49">
            <v>20001</v>
          </cell>
          <cell r="AN49">
            <v>3</v>
          </cell>
          <cell r="AO49">
            <v>27301</v>
          </cell>
          <cell r="AP49">
            <v>3</v>
          </cell>
          <cell r="AQ49">
            <v>47301</v>
          </cell>
          <cell r="AR49">
            <v>3</v>
          </cell>
        </row>
        <row r="50">
          <cell r="C50">
            <v>122</v>
          </cell>
          <cell r="D50">
            <v>3</v>
          </cell>
          <cell r="E50">
            <v>185</v>
          </cell>
          <cell r="F50">
            <v>3</v>
          </cell>
          <cell r="G50">
            <v>154</v>
          </cell>
          <cell r="H50">
            <v>3</v>
          </cell>
          <cell r="I50">
            <v>165</v>
          </cell>
          <cell r="J50">
            <v>3</v>
          </cell>
          <cell r="K50">
            <v>240</v>
          </cell>
          <cell r="L50">
            <v>3</v>
          </cell>
          <cell r="M50">
            <v>392</v>
          </cell>
          <cell r="N50">
            <v>3</v>
          </cell>
          <cell r="O50">
            <v>600</v>
          </cell>
          <cell r="P50">
            <v>3</v>
          </cell>
          <cell r="Q50">
            <v>855</v>
          </cell>
          <cell r="R50">
            <v>3</v>
          </cell>
          <cell r="S50">
            <v>880</v>
          </cell>
          <cell r="T50">
            <v>3</v>
          </cell>
          <cell r="U50">
            <v>1100</v>
          </cell>
          <cell r="V50">
            <v>3</v>
          </cell>
          <cell r="W50">
            <v>2350</v>
          </cell>
          <cell r="X50">
            <v>3</v>
          </cell>
          <cell r="Y50">
            <v>4360</v>
          </cell>
          <cell r="Z50">
            <v>3</v>
          </cell>
          <cell r="AA50">
            <v>5470</v>
          </cell>
          <cell r="AB50">
            <v>3</v>
          </cell>
          <cell r="AC50">
            <v>8300</v>
          </cell>
          <cell r="AD50">
            <v>3</v>
          </cell>
          <cell r="AE50">
            <v>12200</v>
          </cell>
          <cell r="AF50">
            <v>3</v>
          </cell>
          <cell r="AG50">
            <v>17300</v>
          </cell>
          <cell r="AH50">
            <v>3</v>
          </cell>
          <cell r="AI50">
            <v>2350</v>
          </cell>
          <cell r="AJ50">
            <v>3</v>
          </cell>
          <cell r="AK50">
            <v>12200</v>
          </cell>
          <cell r="AL50">
            <v>3</v>
          </cell>
          <cell r="AM50">
            <v>20300</v>
          </cell>
          <cell r="AN50">
            <v>3</v>
          </cell>
          <cell r="AO50">
            <v>28000</v>
          </cell>
          <cell r="AP50">
            <v>3</v>
          </cell>
          <cell r="AQ50">
            <v>48300</v>
          </cell>
          <cell r="AR50">
            <v>3</v>
          </cell>
          <cell r="AS50">
            <v>620</v>
          </cell>
          <cell r="AT50">
            <v>24</v>
          </cell>
          <cell r="AU50">
            <v>1300</v>
          </cell>
          <cell r="AV50">
            <v>24</v>
          </cell>
          <cell r="AW50">
            <v>182</v>
          </cell>
          <cell r="AX50">
            <v>24</v>
          </cell>
          <cell r="AY50">
            <v>390</v>
          </cell>
          <cell r="AZ50">
            <v>24</v>
          </cell>
          <cell r="BA50">
            <v>1600</v>
          </cell>
          <cell r="BB50">
            <v>24</v>
          </cell>
          <cell r="BC50">
            <v>4000</v>
          </cell>
          <cell r="BD50">
            <v>24</v>
          </cell>
          <cell r="BE50">
            <v>4500</v>
          </cell>
          <cell r="BF50">
            <v>24</v>
          </cell>
          <cell r="BG50">
            <v>4000</v>
          </cell>
          <cell r="BH50">
            <v>24</v>
          </cell>
        </row>
        <row r="51">
          <cell r="C51">
            <v>123</v>
          </cell>
          <cell r="D51">
            <v>2</v>
          </cell>
          <cell r="E51">
            <v>186</v>
          </cell>
          <cell r="F51">
            <v>2</v>
          </cell>
          <cell r="G51">
            <v>155</v>
          </cell>
          <cell r="H51">
            <v>2</v>
          </cell>
          <cell r="I51">
            <v>166</v>
          </cell>
          <cell r="J51">
            <v>2</v>
          </cell>
          <cell r="K51">
            <v>241</v>
          </cell>
          <cell r="L51">
            <v>2</v>
          </cell>
          <cell r="M51">
            <v>393</v>
          </cell>
          <cell r="N51">
            <v>2</v>
          </cell>
          <cell r="O51">
            <v>601</v>
          </cell>
          <cell r="P51">
            <v>2</v>
          </cell>
          <cell r="Q51">
            <v>856</v>
          </cell>
          <cell r="R51">
            <v>2</v>
          </cell>
          <cell r="S51">
            <v>881</v>
          </cell>
          <cell r="T51">
            <v>2</v>
          </cell>
          <cell r="U51">
            <v>1101</v>
          </cell>
          <cell r="V51">
            <v>2</v>
          </cell>
          <cell r="W51">
            <v>2351</v>
          </cell>
          <cell r="X51">
            <v>2</v>
          </cell>
          <cell r="Y51">
            <v>4361</v>
          </cell>
          <cell r="Z51">
            <v>2</v>
          </cell>
          <cell r="AA51">
            <v>5471</v>
          </cell>
          <cell r="AB51">
            <v>2</v>
          </cell>
          <cell r="AC51">
            <v>8301</v>
          </cell>
          <cell r="AD51">
            <v>2</v>
          </cell>
          <cell r="AE51">
            <v>12201</v>
          </cell>
          <cell r="AF51">
            <v>2</v>
          </cell>
          <cell r="AG51">
            <v>17301</v>
          </cell>
          <cell r="AH51">
            <v>2</v>
          </cell>
          <cell r="AI51">
            <v>2351</v>
          </cell>
          <cell r="AJ51">
            <v>2</v>
          </cell>
          <cell r="AK51">
            <v>12201</v>
          </cell>
          <cell r="AL51">
            <v>2</v>
          </cell>
          <cell r="AM51">
            <v>20301</v>
          </cell>
          <cell r="AN51">
            <v>2</v>
          </cell>
          <cell r="AO51">
            <v>28001</v>
          </cell>
          <cell r="AP51">
            <v>2</v>
          </cell>
          <cell r="AQ51">
            <v>48301</v>
          </cell>
          <cell r="AR51">
            <v>2</v>
          </cell>
        </row>
        <row r="52">
          <cell r="C52">
            <v>126</v>
          </cell>
          <cell r="D52">
            <v>2</v>
          </cell>
          <cell r="E52">
            <v>190</v>
          </cell>
          <cell r="F52">
            <v>2</v>
          </cell>
          <cell r="G52">
            <v>158</v>
          </cell>
          <cell r="H52">
            <v>2</v>
          </cell>
          <cell r="I52">
            <v>169</v>
          </cell>
          <cell r="J52">
            <v>2</v>
          </cell>
          <cell r="K52">
            <v>245</v>
          </cell>
          <cell r="L52">
            <v>2</v>
          </cell>
          <cell r="M52">
            <v>402</v>
          </cell>
          <cell r="N52">
            <v>2</v>
          </cell>
          <cell r="O52">
            <v>610</v>
          </cell>
          <cell r="P52">
            <v>2</v>
          </cell>
          <cell r="Q52">
            <v>885</v>
          </cell>
          <cell r="R52">
            <v>2</v>
          </cell>
          <cell r="S52">
            <v>900</v>
          </cell>
          <cell r="T52">
            <v>2</v>
          </cell>
          <cell r="U52">
            <v>1130</v>
          </cell>
          <cell r="V52">
            <v>2</v>
          </cell>
          <cell r="W52">
            <v>2400</v>
          </cell>
          <cell r="X52">
            <v>2</v>
          </cell>
          <cell r="Y52">
            <v>4510</v>
          </cell>
          <cell r="Z52">
            <v>2</v>
          </cell>
          <cell r="AA52">
            <v>6020</v>
          </cell>
          <cell r="AB52">
            <v>2</v>
          </cell>
          <cell r="AC52">
            <v>8450</v>
          </cell>
          <cell r="AD52">
            <v>2</v>
          </cell>
          <cell r="AE52">
            <v>12500</v>
          </cell>
          <cell r="AF52">
            <v>2</v>
          </cell>
          <cell r="AG52">
            <v>18000</v>
          </cell>
          <cell r="AH52">
            <v>2</v>
          </cell>
          <cell r="AI52">
            <v>2400</v>
          </cell>
          <cell r="AJ52">
            <v>2</v>
          </cell>
          <cell r="AK52">
            <v>12400</v>
          </cell>
          <cell r="AL52">
            <v>2</v>
          </cell>
          <cell r="AM52">
            <v>21000</v>
          </cell>
          <cell r="AN52">
            <v>2</v>
          </cell>
          <cell r="AO52">
            <v>28300</v>
          </cell>
          <cell r="AP52">
            <v>2</v>
          </cell>
          <cell r="AQ52">
            <v>49300</v>
          </cell>
          <cell r="AR52">
            <v>2</v>
          </cell>
          <cell r="AS52">
            <v>680</v>
          </cell>
          <cell r="AT52">
            <v>25</v>
          </cell>
          <cell r="AU52">
            <v>1400</v>
          </cell>
          <cell r="AV52">
            <v>25</v>
          </cell>
          <cell r="AW52">
            <v>200</v>
          </cell>
          <cell r="AX52">
            <v>25</v>
          </cell>
          <cell r="AY52">
            <v>420</v>
          </cell>
          <cell r="AZ52">
            <v>25</v>
          </cell>
          <cell r="BA52">
            <v>1800</v>
          </cell>
          <cell r="BB52">
            <v>25</v>
          </cell>
          <cell r="BC52">
            <v>5000</v>
          </cell>
          <cell r="BD52">
            <v>25</v>
          </cell>
          <cell r="BE52">
            <v>5500</v>
          </cell>
          <cell r="BF52">
            <v>25</v>
          </cell>
          <cell r="BG52">
            <v>5000</v>
          </cell>
          <cell r="BH52">
            <v>25</v>
          </cell>
        </row>
        <row r="53">
          <cell r="C53">
            <v>127</v>
          </cell>
          <cell r="D53">
            <v>1</v>
          </cell>
          <cell r="E53">
            <v>191</v>
          </cell>
          <cell r="F53">
            <v>1</v>
          </cell>
          <cell r="G53">
            <v>159</v>
          </cell>
          <cell r="H53">
            <v>1</v>
          </cell>
          <cell r="I53">
            <v>170</v>
          </cell>
          <cell r="J53">
            <v>1</v>
          </cell>
          <cell r="K53">
            <v>246</v>
          </cell>
          <cell r="L53">
            <v>1</v>
          </cell>
          <cell r="M53">
            <v>403</v>
          </cell>
          <cell r="N53">
            <v>1</v>
          </cell>
          <cell r="O53">
            <v>611</v>
          </cell>
          <cell r="P53">
            <v>1</v>
          </cell>
          <cell r="Q53">
            <v>886</v>
          </cell>
          <cell r="R53">
            <v>1</v>
          </cell>
          <cell r="S53">
            <v>901</v>
          </cell>
          <cell r="T53">
            <v>1</v>
          </cell>
          <cell r="U53">
            <v>1131</v>
          </cell>
          <cell r="V53">
            <v>1</v>
          </cell>
          <cell r="W53">
            <v>2401</v>
          </cell>
          <cell r="X53">
            <v>1</v>
          </cell>
          <cell r="Y53">
            <v>4511</v>
          </cell>
          <cell r="Z53">
            <v>1</v>
          </cell>
          <cell r="AA53">
            <v>6021</v>
          </cell>
          <cell r="AB53">
            <v>1</v>
          </cell>
          <cell r="AC53">
            <v>8451</v>
          </cell>
          <cell r="AD53">
            <v>1</v>
          </cell>
          <cell r="AE53">
            <v>12501</v>
          </cell>
          <cell r="AF53">
            <v>1</v>
          </cell>
          <cell r="AG53">
            <v>18001</v>
          </cell>
          <cell r="AH53">
            <v>1</v>
          </cell>
          <cell r="AI53">
            <v>2401</v>
          </cell>
          <cell r="AJ53">
            <v>1</v>
          </cell>
          <cell r="AK53">
            <v>12401</v>
          </cell>
          <cell r="AL53">
            <v>1</v>
          </cell>
          <cell r="AM53">
            <v>21001</v>
          </cell>
          <cell r="AN53">
            <v>1</v>
          </cell>
          <cell r="AO53">
            <v>28301</v>
          </cell>
          <cell r="AP53">
            <v>1</v>
          </cell>
          <cell r="AQ53">
            <v>49301</v>
          </cell>
          <cell r="AR53">
            <v>1</v>
          </cell>
          <cell r="AS53" t="str">
            <v>NC</v>
          </cell>
          <cell r="AT53">
            <v>0</v>
          </cell>
          <cell r="AU53" t="str">
            <v>NC</v>
          </cell>
          <cell r="AV53">
            <v>0</v>
          </cell>
          <cell r="AW53" t="str">
            <v>NC</v>
          </cell>
          <cell r="AX53">
            <v>0</v>
          </cell>
          <cell r="AY53" t="str">
            <v>NC</v>
          </cell>
          <cell r="AZ53">
            <v>0</v>
          </cell>
          <cell r="BA53" t="str">
            <v>NC</v>
          </cell>
          <cell r="BB53">
            <v>0</v>
          </cell>
          <cell r="BC53" t="str">
            <v>NC</v>
          </cell>
          <cell r="BD53">
            <v>0</v>
          </cell>
          <cell r="BE53" t="str">
            <v>NC</v>
          </cell>
          <cell r="BF53">
            <v>0</v>
          </cell>
          <cell r="BG53" t="str">
            <v>NC</v>
          </cell>
          <cell r="BH53">
            <v>0</v>
          </cell>
        </row>
        <row r="54">
          <cell r="C54" t="str">
            <v>AB</v>
          </cell>
          <cell r="D54">
            <v>0</v>
          </cell>
          <cell r="E54" t="str">
            <v>AB</v>
          </cell>
          <cell r="F54">
            <v>0</v>
          </cell>
          <cell r="G54" t="str">
            <v>AB</v>
          </cell>
          <cell r="H54">
            <v>0</v>
          </cell>
          <cell r="I54" t="str">
            <v>AB</v>
          </cell>
          <cell r="J54">
            <v>0</v>
          </cell>
          <cell r="K54" t="str">
            <v>AB</v>
          </cell>
          <cell r="L54">
            <v>0</v>
          </cell>
          <cell r="M54" t="str">
            <v>AB</v>
          </cell>
          <cell r="N54">
            <v>0</v>
          </cell>
          <cell r="O54" t="str">
            <v>AB</v>
          </cell>
          <cell r="P54">
            <v>0</v>
          </cell>
          <cell r="Q54" t="str">
            <v>AB</v>
          </cell>
          <cell r="R54">
            <v>0</v>
          </cell>
          <cell r="S54" t="str">
            <v>AB</v>
          </cell>
          <cell r="T54">
            <v>0</v>
          </cell>
          <cell r="U54" t="str">
            <v>AB</v>
          </cell>
          <cell r="V54">
            <v>0</v>
          </cell>
          <cell r="W54" t="str">
            <v>AB</v>
          </cell>
          <cell r="X54">
            <v>0</v>
          </cell>
          <cell r="Y54" t="str">
            <v>AB</v>
          </cell>
          <cell r="Z54">
            <v>0</v>
          </cell>
          <cell r="AA54" t="str">
            <v>AB</v>
          </cell>
          <cell r="AB54">
            <v>0</v>
          </cell>
          <cell r="AC54" t="str">
            <v>AB</v>
          </cell>
          <cell r="AD54">
            <v>0</v>
          </cell>
          <cell r="AE54" t="str">
            <v>AB</v>
          </cell>
          <cell r="AF54">
            <v>0</v>
          </cell>
          <cell r="AG54" t="str">
            <v>AB</v>
          </cell>
          <cell r="AH54">
            <v>0</v>
          </cell>
          <cell r="AI54" t="str">
            <v>AB</v>
          </cell>
          <cell r="AJ54">
            <v>0</v>
          </cell>
          <cell r="AK54" t="str">
            <v>AB</v>
          </cell>
          <cell r="AL54">
            <v>0</v>
          </cell>
          <cell r="AM54" t="str">
            <v>AB</v>
          </cell>
          <cell r="AN54">
            <v>0</v>
          </cell>
          <cell r="AO54" t="str">
            <v>AB</v>
          </cell>
          <cell r="AP54">
            <v>0</v>
          </cell>
          <cell r="AQ54" t="str">
            <v>AB</v>
          </cell>
          <cell r="AR54">
            <v>0</v>
          </cell>
          <cell r="AS54" t="str">
            <v>AB</v>
          </cell>
          <cell r="AT54">
            <v>0</v>
          </cell>
          <cell r="AU54" t="str">
            <v>AB</v>
          </cell>
          <cell r="AV54">
            <v>0</v>
          </cell>
          <cell r="AW54" t="str">
            <v>AB</v>
          </cell>
          <cell r="AX54">
            <v>0</v>
          </cell>
          <cell r="AY54" t="str">
            <v>AB</v>
          </cell>
          <cell r="AZ54">
            <v>0</v>
          </cell>
          <cell r="BA54" t="str">
            <v>AB</v>
          </cell>
          <cell r="BB54">
            <v>0</v>
          </cell>
          <cell r="BC54" t="str">
            <v>AB</v>
          </cell>
          <cell r="BD54">
            <v>0</v>
          </cell>
          <cell r="BE54" t="str">
            <v>AB</v>
          </cell>
          <cell r="BF54">
            <v>0</v>
          </cell>
          <cell r="BG54" t="str">
            <v>AB</v>
          </cell>
          <cell r="BH54">
            <v>0</v>
          </cell>
        </row>
        <row r="55">
          <cell r="C55" t="str">
            <v>NC</v>
          </cell>
          <cell r="D55">
            <v>0</v>
          </cell>
          <cell r="E55" t="str">
            <v>NC</v>
          </cell>
          <cell r="F55">
            <v>0</v>
          </cell>
          <cell r="G55" t="str">
            <v>NC</v>
          </cell>
          <cell r="H55">
            <v>0</v>
          </cell>
          <cell r="I55" t="str">
            <v>NC</v>
          </cell>
          <cell r="J55">
            <v>0</v>
          </cell>
          <cell r="K55" t="str">
            <v>NC</v>
          </cell>
          <cell r="L55">
            <v>0</v>
          </cell>
          <cell r="M55" t="str">
            <v>NC</v>
          </cell>
          <cell r="N55">
            <v>0</v>
          </cell>
          <cell r="O55" t="str">
            <v>NC</v>
          </cell>
          <cell r="P55">
            <v>0</v>
          </cell>
          <cell r="Q55" t="str">
            <v>NC</v>
          </cell>
          <cell r="R55">
            <v>0</v>
          </cell>
          <cell r="S55" t="str">
            <v>NC</v>
          </cell>
          <cell r="T55">
            <v>0</v>
          </cell>
          <cell r="U55" t="str">
            <v>NC</v>
          </cell>
          <cell r="V55">
            <v>0</v>
          </cell>
          <cell r="W55" t="str">
            <v>NC</v>
          </cell>
          <cell r="X55">
            <v>0</v>
          </cell>
          <cell r="Y55" t="str">
            <v>NC</v>
          </cell>
          <cell r="Z55">
            <v>0</v>
          </cell>
          <cell r="AA55" t="str">
            <v>NC</v>
          </cell>
          <cell r="AB55">
            <v>0</v>
          </cell>
          <cell r="AC55" t="str">
            <v>NC</v>
          </cell>
          <cell r="AD55">
            <v>0</v>
          </cell>
          <cell r="AE55" t="str">
            <v>NC</v>
          </cell>
          <cell r="AF55">
            <v>0</v>
          </cell>
          <cell r="AG55" t="str">
            <v>NC</v>
          </cell>
          <cell r="AH55">
            <v>0</v>
          </cell>
          <cell r="AI55" t="str">
            <v>NC</v>
          </cell>
          <cell r="AJ55">
            <v>0</v>
          </cell>
          <cell r="AK55" t="str">
            <v>NC</v>
          </cell>
          <cell r="AL55">
            <v>0</v>
          </cell>
          <cell r="AM55" t="str">
            <v>NC</v>
          </cell>
          <cell r="AN55">
            <v>0</v>
          </cell>
          <cell r="AO55" t="str">
            <v>NC</v>
          </cell>
          <cell r="AP55">
            <v>0</v>
          </cell>
          <cell r="AQ55" t="str">
            <v>NC</v>
          </cell>
          <cell r="AR55">
            <v>0</v>
          </cell>
          <cell r="AS55" t="str">
            <v>NC</v>
          </cell>
          <cell r="AT55">
            <v>0</v>
          </cell>
          <cell r="AU55" t="str">
            <v>NC</v>
          </cell>
          <cell r="AV55">
            <v>0</v>
          </cell>
          <cell r="AW55" t="str">
            <v>NC</v>
          </cell>
          <cell r="AX55">
            <v>0</v>
          </cell>
          <cell r="AY55" t="str">
            <v>NC</v>
          </cell>
          <cell r="AZ55">
            <v>0</v>
          </cell>
          <cell r="BA55" t="str">
            <v>NC</v>
          </cell>
          <cell r="BB55">
            <v>0</v>
          </cell>
          <cell r="BC55" t="str">
            <v>NC</v>
          </cell>
          <cell r="BD55">
            <v>0</v>
          </cell>
          <cell r="BE55" t="str">
            <v>NC</v>
          </cell>
          <cell r="BF55">
            <v>0</v>
          </cell>
          <cell r="BG55" t="str">
            <v>NC</v>
          </cell>
          <cell r="BH55">
            <v>0</v>
          </cell>
        </row>
        <row r="56">
          <cell r="C56" t="str">
            <v>NP</v>
          </cell>
          <cell r="D56">
            <v>0</v>
          </cell>
          <cell r="E56" t="str">
            <v>NP</v>
          </cell>
          <cell r="F56">
            <v>0</v>
          </cell>
          <cell r="G56" t="str">
            <v>NP</v>
          </cell>
          <cell r="H56">
            <v>0</v>
          </cell>
          <cell r="I56" t="str">
            <v>NP</v>
          </cell>
          <cell r="J56">
            <v>0</v>
          </cell>
          <cell r="K56" t="str">
            <v>NP</v>
          </cell>
          <cell r="L56">
            <v>0</v>
          </cell>
          <cell r="M56" t="str">
            <v>NP</v>
          </cell>
          <cell r="N56">
            <v>0</v>
          </cell>
          <cell r="O56" t="str">
            <v>NP</v>
          </cell>
          <cell r="P56">
            <v>0</v>
          </cell>
          <cell r="Q56" t="str">
            <v>NP</v>
          </cell>
          <cell r="R56">
            <v>0</v>
          </cell>
          <cell r="S56" t="str">
            <v>NP</v>
          </cell>
          <cell r="T56">
            <v>0</v>
          </cell>
          <cell r="U56" t="str">
            <v>NP</v>
          </cell>
          <cell r="V56">
            <v>0</v>
          </cell>
          <cell r="W56" t="str">
            <v>NP</v>
          </cell>
          <cell r="X56">
            <v>0</v>
          </cell>
          <cell r="Y56" t="str">
            <v>NP</v>
          </cell>
          <cell r="Z56">
            <v>0</v>
          </cell>
          <cell r="AA56" t="str">
            <v>NP</v>
          </cell>
          <cell r="AB56">
            <v>0</v>
          </cell>
          <cell r="AC56" t="str">
            <v>NP</v>
          </cell>
          <cell r="AD56">
            <v>0</v>
          </cell>
          <cell r="AE56" t="str">
            <v>NP</v>
          </cell>
          <cell r="AF56">
            <v>0</v>
          </cell>
          <cell r="AG56" t="str">
            <v>NP</v>
          </cell>
          <cell r="AH56">
            <v>0</v>
          </cell>
          <cell r="AI56" t="str">
            <v>NP</v>
          </cell>
          <cell r="AJ56">
            <v>0</v>
          </cell>
          <cell r="AK56" t="str">
            <v>NP</v>
          </cell>
          <cell r="AL56">
            <v>0</v>
          </cell>
          <cell r="AM56" t="str">
            <v>NP</v>
          </cell>
          <cell r="AN56">
            <v>0</v>
          </cell>
          <cell r="AO56" t="str">
            <v>NP</v>
          </cell>
          <cell r="AP56">
            <v>0</v>
          </cell>
          <cell r="AQ56" t="str">
            <v>NP</v>
          </cell>
          <cell r="AR56">
            <v>0</v>
          </cell>
          <cell r="AS56" t="str">
            <v>NP</v>
          </cell>
          <cell r="AT56">
            <v>0</v>
          </cell>
          <cell r="AU56" t="str">
            <v>NP</v>
          </cell>
          <cell r="AV56">
            <v>0</v>
          </cell>
          <cell r="AW56" t="str">
            <v>NP</v>
          </cell>
          <cell r="AX56">
            <v>0</v>
          </cell>
          <cell r="AY56" t="str">
            <v>NP</v>
          </cell>
          <cell r="AZ56">
            <v>0</v>
          </cell>
          <cell r="BA56" t="str">
            <v>NP</v>
          </cell>
          <cell r="BB56">
            <v>0</v>
          </cell>
          <cell r="BC56" t="str">
            <v>NP</v>
          </cell>
          <cell r="BD56">
            <v>0</v>
          </cell>
          <cell r="BE56" t="str">
            <v>NP</v>
          </cell>
          <cell r="BF56">
            <v>0</v>
          </cell>
          <cell r="BG56" t="str">
            <v>NP</v>
          </cell>
          <cell r="BH56">
            <v>0</v>
          </cell>
        </row>
        <row r="57">
          <cell r="C57" t="str">
            <v>60 m</v>
          </cell>
          <cell r="D57" t="str">
            <v>PTS</v>
          </cell>
          <cell r="E57" t="str">
            <v>100 m</v>
          </cell>
          <cell r="F57" t="str">
            <v>PTS</v>
          </cell>
          <cell r="G57" t="str">
            <v>50 m H.</v>
          </cell>
          <cell r="H57" t="str">
            <v>PTS</v>
          </cell>
          <cell r="I57" t="str">
            <v>60 m H.</v>
          </cell>
          <cell r="J57" t="str">
            <v>PTS</v>
          </cell>
          <cell r="K57" t="str">
            <v>100 m H.</v>
          </cell>
          <cell r="L57" t="str">
            <v>PTS</v>
          </cell>
          <cell r="M57" t="str">
            <v>120 m</v>
          </cell>
          <cell r="N57" t="str">
            <v>PTS</v>
          </cell>
          <cell r="O57" t="str">
            <v>300 m</v>
          </cell>
          <cell r="P57" t="str">
            <v>PTS</v>
          </cell>
          <cell r="Q57" t="str">
            <v>320 m H</v>
          </cell>
          <cell r="R57" t="str">
            <v>PTS</v>
          </cell>
          <cell r="S57" t="str">
            <v>400 m</v>
          </cell>
          <cell r="T57" t="str">
            <v>PTS</v>
          </cell>
          <cell r="U57" t="str">
            <v>400 m H</v>
          </cell>
          <cell r="V57" t="str">
            <v>PTS</v>
          </cell>
          <cell r="W57" t="str">
            <v>500 m</v>
          </cell>
          <cell r="X57" t="str">
            <v>PTS</v>
          </cell>
          <cell r="Y57" t="str">
            <v>1000 m</v>
          </cell>
          <cell r="Z57" t="str">
            <v>PTS</v>
          </cell>
          <cell r="AA57" t="str">
            <v>1000 m</v>
          </cell>
          <cell r="AB57" t="str">
            <v>PTS</v>
          </cell>
          <cell r="AC57" t="str">
            <v>1500 m</v>
          </cell>
          <cell r="AD57" t="str">
            <v>PTS</v>
          </cell>
          <cell r="AE57" t="str">
            <v>2000 m</v>
          </cell>
          <cell r="AF57" t="str">
            <v>PTS</v>
          </cell>
          <cell r="AG57" t="str">
            <v>3000 m</v>
          </cell>
          <cell r="AH57" t="str">
            <v>PTS</v>
          </cell>
          <cell r="AI57" t="str">
            <v>5000 m</v>
          </cell>
          <cell r="AJ57" t="str">
            <v>PTS</v>
          </cell>
          <cell r="AK57" t="str">
            <v>1500 steeple</v>
          </cell>
          <cell r="AL57" t="str">
            <v>PTS</v>
          </cell>
          <cell r="AM57" t="str">
            <v>3000 steeple</v>
          </cell>
          <cell r="AN57" t="str">
            <v>PTS</v>
          </cell>
          <cell r="AO57" t="str">
            <v>3 km marche</v>
          </cell>
          <cell r="AP57" t="str">
            <v>PTS</v>
          </cell>
          <cell r="AQ57" t="str">
            <v>3 km marche</v>
          </cell>
          <cell r="AR57" t="str">
            <v>PTS</v>
          </cell>
          <cell r="AS57" t="str">
            <v>LONGUEUR</v>
          </cell>
          <cell r="AT57" t="str">
            <v>PTS</v>
          </cell>
          <cell r="AU57" t="str">
            <v>T.S.</v>
          </cell>
          <cell r="AV57" t="str">
            <v>PTS</v>
          </cell>
          <cell r="AW57" t="str">
            <v>HAUTEUR</v>
          </cell>
          <cell r="AX57" t="str">
            <v>PTS</v>
          </cell>
          <cell r="AY57" t="str">
            <v>PERCHE</v>
          </cell>
          <cell r="AZ57" t="str">
            <v>PTS</v>
          </cell>
          <cell r="BA57" t="str">
            <v>POIDS</v>
          </cell>
          <cell r="BB57" t="str">
            <v>PTS</v>
          </cell>
          <cell r="BC57" t="str">
            <v>DISQUE</v>
          </cell>
          <cell r="BD57" t="str">
            <v>PTS</v>
          </cell>
          <cell r="BE57" t="str">
            <v>JAVELOT</v>
          </cell>
          <cell r="BF57" t="str">
            <v>PTS</v>
          </cell>
          <cell r="BG57" t="str">
            <v>Marteau</v>
          </cell>
          <cell r="BH57" t="str">
            <v>PTS</v>
          </cell>
        </row>
      </sheetData>
      <sheetData sheetId="26">
        <row r="1">
          <cell r="A1" t="str">
            <v>50 m</v>
          </cell>
          <cell r="B1" t="str">
            <v>PTS</v>
          </cell>
          <cell r="C1" t="str">
            <v>60 m</v>
          </cell>
          <cell r="D1" t="str">
            <v>PTS</v>
          </cell>
          <cell r="E1" t="str">
            <v>100 m</v>
          </cell>
          <cell r="F1" t="str">
            <v>PTS</v>
          </cell>
          <cell r="G1" t="str">
            <v>50 m H.</v>
          </cell>
          <cell r="H1" t="str">
            <v>PTS</v>
          </cell>
          <cell r="I1" t="str">
            <v>60 m H.</v>
          </cell>
          <cell r="J1" t="str">
            <v>PTS</v>
          </cell>
          <cell r="K1" t="str">
            <v>110 m H.</v>
          </cell>
          <cell r="L1" t="str">
            <v>PTS</v>
          </cell>
          <cell r="M1" t="str">
            <v>200 m</v>
          </cell>
          <cell r="N1" t="str">
            <v>PTS</v>
          </cell>
          <cell r="O1" t="str">
            <v>300 m</v>
          </cell>
          <cell r="P1" t="str">
            <v>PTS</v>
          </cell>
          <cell r="Q1" t="str">
            <v>320 m H</v>
          </cell>
          <cell r="R1" t="str">
            <v>PTS</v>
          </cell>
          <cell r="S1" t="str">
            <v>400 m</v>
          </cell>
          <cell r="T1" t="str">
            <v>PTS</v>
          </cell>
          <cell r="U1" t="str">
            <v>400 m H</v>
          </cell>
          <cell r="V1" t="str">
            <v>PTS</v>
          </cell>
          <cell r="W1" t="str">
            <v>500 m</v>
          </cell>
          <cell r="X1" t="str">
            <v>PTS</v>
          </cell>
          <cell r="Y1" t="str">
            <v>800 m</v>
          </cell>
          <cell r="Z1" t="str">
            <v>PTS</v>
          </cell>
          <cell r="AA1" t="str">
            <v>1000 m</v>
          </cell>
          <cell r="AB1" t="str">
            <v>PTS</v>
          </cell>
          <cell r="AC1" t="str">
            <v>1500 m</v>
          </cell>
          <cell r="AD1" t="str">
            <v>PTS</v>
          </cell>
          <cell r="AE1" t="str">
            <v>2000 m</v>
          </cell>
          <cell r="AF1" t="str">
            <v>PTS</v>
          </cell>
          <cell r="AG1" t="str">
            <v>3000 m</v>
          </cell>
          <cell r="AH1" t="str">
            <v>PTS</v>
          </cell>
          <cell r="AI1" t="str">
            <v>5000 m</v>
          </cell>
          <cell r="AJ1" t="str">
            <v>PTS</v>
          </cell>
          <cell r="AK1" t="str">
            <v>1500 steeple</v>
          </cell>
          <cell r="AL1" t="str">
            <v>PTS</v>
          </cell>
          <cell r="AM1" t="str">
            <v>3000 steeple</v>
          </cell>
          <cell r="AN1" t="str">
            <v>PTS</v>
          </cell>
          <cell r="AO1" t="str">
            <v>3 km marche</v>
          </cell>
          <cell r="AP1" t="str">
            <v>PTS</v>
          </cell>
          <cell r="AQ1" t="str">
            <v>5 km marche</v>
          </cell>
          <cell r="AR1" t="str">
            <v>PTS</v>
          </cell>
          <cell r="AS1" t="str">
            <v>LONGUEUR</v>
          </cell>
          <cell r="AT1" t="str">
            <v>PTS</v>
          </cell>
          <cell r="AU1" t="str">
            <v>T.S.</v>
          </cell>
          <cell r="AV1" t="str">
            <v>PTS</v>
          </cell>
          <cell r="AW1" t="str">
            <v>HAUTEUR</v>
          </cell>
          <cell r="AX1" t="str">
            <v>PTS</v>
          </cell>
          <cell r="AY1" t="str">
            <v>PERCHE</v>
          </cell>
          <cell r="AZ1" t="str">
            <v>PTS</v>
          </cell>
          <cell r="BA1" t="str">
            <v>POIDS</v>
          </cell>
          <cell r="BB1" t="str">
            <v>PTS</v>
          </cell>
          <cell r="BC1" t="str">
            <v>DISQUE</v>
          </cell>
          <cell r="BD1" t="str">
            <v>PTS</v>
          </cell>
          <cell r="BE1" t="str">
            <v>JAVELOT</v>
          </cell>
          <cell r="BF1" t="str">
            <v>PTS</v>
          </cell>
          <cell r="BG1" t="str">
            <v>MARTEAU</v>
          </cell>
          <cell r="BH1" t="str">
            <v>PTS</v>
          </cell>
        </row>
        <row r="2">
          <cell r="A2" t="str">
            <v>NP</v>
          </cell>
          <cell r="B2">
            <v>0</v>
          </cell>
          <cell r="C2" t="str">
            <v>NP</v>
          </cell>
          <cell r="D2">
            <v>0</v>
          </cell>
          <cell r="E2" t="str">
            <v>NP</v>
          </cell>
          <cell r="F2">
            <v>0</v>
          </cell>
          <cell r="G2" t="str">
            <v>NP</v>
          </cell>
          <cell r="H2">
            <v>0</v>
          </cell>
          <cell r="I2" t="str">
            <v>NP</v>
          </cell>
          <cell r="J2">
            <v>0</v>
          </cell>
          <cell r="K2" t="str">
            <v>NP</v>
          </cell>
          <cell r="L2">
            <v>0</v>
          </cell>
          <cell r="M2" t="str">
            <v>NP</v>
          </cell>
          <cell r="N2">
            <v>0</v>
          </cell>
          <cell r="O2" t="str">
            <v>NP</v>
          </cell>
          <cell r="P2">
            <v>0</v>
          </cell>
          <cell r="Q2" t="str">
            <v>NP</v>
          </cell>
          <cell r="R2">
            <v>0</v>
          </cell>
          <cell r="S2" t="str">
            <v>NP</v>
          </cell>
          <cell r="T2">
            <v>0</v>
          </cell>
          <cell r="U2" t="str">
            <v>NP</v>
          </cell>
          <cell r="V2">
            <v>0</v>
          </cell>
          <cell r="W2" t="str">
            <v>NP</v>
          </cell>
          <cell r="X2">
            <v>0</v>
          </cell>
          <cell r="Y2" t="str">
            <v>NP</v>
          </cell>
          <cell r="Z2">
            <v>0</v>
          </cell>
          <cell r="AA2" t="str">
            <v>NP</v>
          </cell>
          <cell r="AB2">
            <v>0</v>
          </cell>
          <cell r="AC2" t="str">
            <v>NP</v>
          </cell>
          <cell r="AD2">
            <v>0</v>
          </cell>
          <cell r="AE2" t="str">
            <v>NP</v>
          </cell>
          <cell r="AF2">
            <v>0</v>
          </cell>
          <cell r="AG2" t="str">
            <v>NP</v>
          </cell>
          <cell r="AH2">
            <v>0</v>
          </cell>
          <cell r="AI2" t="str">
            <v>NP</v>
          </cell>
          <cell r="AJ2">
            <v>0</v>
          </cell>
          <cell r="AK2" t="str">
            <v>NP</v>
          </cell>
          <cell r="AL2">
            <v>0</v>
          </cell>
          <cell r="AM2" t="str">
            <v>NP</v>
          </cell>
          <cell r="AN2">
            <v>0</v>
          </cell>
          <cell r="AO2" t="str">
            <v>NP</v>
          </cell>
          <cell r="AP2">
            <v>0</v>
          </cell>
          <cell r="AQ2" t="str">
            <v>NP</v>
          </cell>
          <cell r="AR2">
            <v>0</v>
          </cell>
          <cell r="AS2" t="str">
            <v>NP</v>
          </cell>
          <cell r="AT2">
            <v>0</v>
          </cell>
          <cell r="AU2" t="str">
            <v>NP</v>
          </cell>
          <cell r="AV2">
            <v>0</v>
          </cell>
          <cell r="AW2" t="str">
            <v>NP</v>
          </cell>
          <cell r="AX2">
            <v>0</v>
          </cell>
          <cell r="AY2" t="str">
            <v>NP</v>
          </cell>
          <cell r="AZ2">
            <v>0</v>
          </cell>
          <cell r="BA2" t="str">
            <v>NP</v>
          </cell>
          <cell r="BB2">
            <v>0</v>
          </cell>
          <cell r="BC2" t="str">
            <v>NP</v>
          </cell>
          <cell r="BD2">
            <v>0</v>
          </cell>
          <cell r="BE2" t="str">
            <v>NP</v>
          </cell>
          <cell r="BF2">
            <v>0</v>
          </cell>
          <cell r="BG2" t="str">
            <v>NP</v>
          </cell>
          <cell r="BH2">
            <v>0</v>
          </cell>
        </row>
        <row r="3">
          <cell r="A3" t="str">
            <v>NC</v>
          </cell>
          <cell r="B3">
            <v>0</v>
          </cell>
          <cell r="C3" t="str">
            <v>NC</v>
          </cell>
          <cell r="D3">
            <v>0</v>
          </cell>
          <cell r="E3" t="str">
            <v>NC</v>
          </cell>
          <cell r="F3">
            <v>0</v>
          </cell>
          <cell r="G3" t="str">
            <v>NC</v>
          </cell>
          <cell r="H3">
            <v>0</v>
          </cell>
          <cell r="I3" t="str">
            <v>NC</v>
          </cell>
          <cell r="J3">
            <v>0</v>
          </cell>
          <cell r="K3" t="str">
            <v>NC</v>
          </cell>
          <cell r="L3">
            <v>0</v>
          </cell>
          <cell r="M3" t="str">
            <v>NC</v>
          </cell>
          <cell r="N3">
            <v>0</v>
          </cell>
          <cell r="O3" t="str">
            <v>NC</v>
          </cell>
          <cell r="P3">
            <v>0</v>
          </cell>
          <cell r="Q3" t="str">
            <v>NC</v>
          </cell>
          <cell r="R3">
            <v>0</v>
          </cell>
          <cell r="S3" t="str">
            <v>NC</v>
          </cell>
          <cell r="T3">
            <v>0</v>
          </cell>
          <cell r="U3" t="str">
            <v>NC</v>
          </cell>
          <cell r="V3">
            <v>0</v>
          </cell>
          <cell r="W3" t="str">
            <v>NC</v>
          </cell>
          <cell r="X3">
            <v>0</v>
          </cell>
          <cell r="Y3" t="str">
            <v>NC</v>
          </cell>
          <cell r="Z3">
            <v>0</v>
          </cell>
          <cell r="AA3" t="str">
            <v>NC</v>
          </cell>
          <cell r="AB3">
            <v>0</v>
          </cell>
          <cell r="AC3" t="str">
            <v>NC</v>
          </cell>
          <cell r="AD3">
            <v>0</v>
          </cell>
          <cell r="AE3" t="str">
            <v>NC</v>
          </cell>
          <cell r="AF3">
            <v>0</v>
          </cell>
          <cell r="AG3" t="str">
            <v>NC</v>
          </cell>
          <cell r="AH3">
            <v>0</v>
          </cell>
          <cell r="AI3" t="str">
            <v>NC</v>
          </cell>
          <cell r="AJ3">
            <v>0</v>
          </cell>
          <cell r="AK3" t="str">
            <v>NC</v>
          </cell>
          <cell r="AL3">
            <v>0</v>
          </cell>
          <cell r="AM3" t="str">
            <v>NC</v>
          </cell>
          <cell r="AN3">
            <v>0</v>
          </cell>
          <cell r="AO3" t="str">
            <v>NC</v>
          </cell>
          <cell r="AP3">
            <v>0</v>
          </cell>
          <cell r="AQ3" t="str">
            <v>NC</v>
          </cell>
          <cell r="AR3">
            <v>0</v>
          </cell>
          <cell r="AS3" t="str">
            <v>NC</v>
          </cell>
          <cell r="AT3">
            <v>0</v>
          </cell>
          <cell r="AU3" t="str">
            <v>NC</v>
          </cell>
          <cell r="AV3">
            <v>0</v>
          </cell>
          <cell r="AW3" t="str">
            <v>NC</v>
          </cell>
          <cell r="AX3">
            <v>0</v>
          </cell>
          <cell r="AY3" t="str">
            <v>NC</v>
          </cell>
          <cell r="AZ3">
            <v>0</v>
          </cell>
          <cell r="BA3" t="str">
            <v>NC</v>
          </cell>
          <cell r="BB3">
            <v>0</v>
          </cell>
          <cell r="BC3" t="str">
            <v>NC</v>
          </cell>
          <cell r="BD3">
            <v>0</v>
          </cell>
          <cell r="BE3" t="str">
            <v>NC</v>
          </cell>
          <cell r="BF3">
            <v>0</v>
          </cell>
          <cell r="BG3" t="str">
            <v>NC</v>
          </cell>
          <cell r="BH3">
            <v>0</v>
          </cell>
        </row>
        <row r="4">
          <cell r="A4" t="str">
            <v>AB</v>
          </cell>
          <cell r="B4">
            <v>0</v>
          </cell>
          <cell r="C4" t="str">
            <v>AB</v>
          </cell>
          <cell r="D4">
            <v>0</v>
          </cell>
          <cell r="E4" t="str">
            <v>AB</v>
          </cell>
          <cell r="F4">
            <v>0</v>
          </cell>
          <cell r="G4" t="str">
            <v>AB</v>
          </cell>
          <cell r="H4">
            <v>0</v>
          </cell>
          <cell r="I4" t="str">
            <v>AB</v>
          </cell>
          <cell r="J4">
            <v>0</v>
          </cell>
          <cell r="K4" t="str">
            <v>AB</v>
          </cell>
          <cell r="L4">
            <v>0</v>
          </cell>
          <cell r="M4" t="str">
            <v>AB</v>
          </cell>
          <cell r="N4">
            <v>0</v>
          </cell>
          <cell r="O4" t="str">
            <v>AB</v>
          </cell>
          <cell r="P4">
            <v>0</v>
          </cell>
          <cell r="Q4" t="str">
            <v>AB</v>
          </cell>
          <cell r="R4">
            <v>0</v>
          </cell>
          <cell r="S4" t="str">
            <v>AB</v>
          </cell>
          <cell r="T4">
            <v>0</v>
          </cell>
          <cell r="U4" t="str">
            <v>AB</v>
          </cell>
          <cell r="V4">
            <v>0</v>
          </cell>
          <cell r="W4" t="str">
            <v>AB</v>
          </cell>
          <cell r="X4">
            <v>0</v>
          </cell>
          <cell r="Y4" t="str">
            <v>AB</v>
          </cell>
          <cell r="Z4">
            <v>0</v>
          </cell>
          <cell r="AA4" t="str">
            <v>AB</v>
          </cell>
          <cell r="AB4">
            <v>0</v>
          </cell>
          <cell r="AC4" t="str">
            <v>AB</v>
          </cell>
          <cell r="AD4">
            <v>0</v>
          </cell>
          <cell r="AE4" t="str">
            <v>AB</v>
          </cell>
          <cell r="AF4">
            <v>0</v>
          </cell>
          <cell r="AG4" t="str">
            <v>AB</v>
          </cell>
          <cell r="AH4">
            <v>0</v>
          </cell>
          <cell r="AI4" t="str">
            <v>AB</v>
          </cell>
          <cell r="AJ4">
            <v>0</v>
          </cell>
          <cell r="AK4" t="str">
            <v>AB</v>
          </cell>
          <cell r="AL4">
            <v>0</v>
          </cell>
          <cell r="AM4" t="str">
            <v>AB</v>
          </cell>
          <cell r="AN4">
            <v>0</v>
          </cell>
          <cell r="AO4" t="str">
            <v>AB</v>
          </cell>
          <cell r="AP4">
            <v>0</v>
          </cell>
          <cell r="AQ4" t="str">
            <v>AB</v>
          </cell>
          <cell r="AR4">
            <v>0</v>
          </cell>
          <cell r="AS4" t="str">
            <v>AB</v>
          </cell>
          <cell r="AT4">
            <v>0</v>
          </cell>
          <cell r="AU4" t="str">
            <v>AB</v>
          </cell>
          <cell r="AV4">
            <v>0</v>
          </cell>
          <cell r="AW4" t="str">
            <v>AB</v>
          </cell>
          <cell r="AX4">
            <v>0</v>
          </cell>
          <cell r="AY4" t="str">
            <v>AB</v>
          </cell>
          <cell r="AZ4">
            <v>0</v>
          </cell>
          <cell r="BA4" t="str">
            <v>AB</v>
          </cell>
          <cell r="BB4">
            <v>0</v>
          </cell>
          <cell r="BC4" t="str">
            <v>AB</v>
          </cell>
          <cell r="BD4">
            <v>0</v>
          </cell>
          <cell r="BE4" t="str">
            <v>AB</v>
          </cell>
          <cell r="BF4">
            <v>0</v>
          </cell>
          <cell r="BG4" t="str">
            <v>AB</v>
          </cell>
          <cell r="BH4">
            <v>0</v>
          </cell>
        </row>
        <row r="5">
          <cell r="A5">
            <v>0</v>
          </cell>
          <cell r="B5">
            <v>25</v>
          </cell>
          <cell r="C5">
            <v>0</v>
          </cell>
          <cell r="D5">
            <v>25</v>
          </cell>
          <cell r="E5">
            <v>0</v>
          </cell>
          <cell r="F5">
            <v>25</v>
          </cell>
          <cell r="G5">
            <v>0</v>
          </cell>
          <cell r="H5">
            <v>25</v>
          </cell>
          <cell r="I5">
            <v>0</v>
          </cell>
          <cell r="J5">
            <v>15</v>
          </cell>
          <cell r="K5">
            <v>0</v>
          </cell>
          <cell r="L5">
            <v>25</v>
          </cell>
          <cell r="M5">
            <v>0</v>
          </cell>
          <cell r="N5">
            <v>25</v>
          </cell>
          <cell r="O5">
            <v>0</v>
          </cell>
          <cell r="P5">
            <v>25</v>
          </cell>
          <cell r="Q5">
            <v>0</v>
          </cell>
          <cell r="R5">
            <v>25</v>
          </cell>
          <cell r="S5">
            <v>0</v>
          </cell>
          <cell r="T5">
            <v>25</v>
          </cell>
          <cell r="U5">
            <v>0</v>
          </cell>
          <cell r="V5">
            <v>25</v>
          </cell>
          <cell r="W5">
            <v>0</v>
          </cell>
          <cell r="X5">
            <v>25</v>
          </cell>
          <cell r="Y5">
            <v>0</v>
          </cell>
          <cell r="Z5">
            <v>25</v>
          </cell>
          <cell r="AA5">
            <v>0</v>
          </cell>
          <cell r="AB5">
            <v>25</v>
          </cell>
          <cell r="AC5">
            <v>0</v>
          </cell>
          <cell r="AD5">
            <v>25</v>
          </cell>
          <cell r="AE5">
            <v>0</v>
          </cell>
          <cell r="AF5">
            <v>25</v>
          </cell>
          <cell r="AG5">
            <v>0</v>
          </cell>
          <cell r="AH5">
            <v>25</v>
          </cell>
          <cell r="AI5">
            <v>0</v>
          </cell>
          <cell r="AJ5">
            <v>25</v>
          </cell>
          <cell r="AK5">
            <v>0</v>
          </cell>
          <cell r="AL5">
            <v>25</v>
          </cell>
          <cell r="AM5">
            <v>0</v>
          </cell>
          <cell r="AN5">
            <v>25</v>
          </cell>
          <cell r="AO5">
            <v>0</v>
          </cell>
          <cell r="AP5">
            <v>25</v>
          </cell>
          <cell r="AQ5">
            <v>0</v>
          </cell>
          <cell r="AR5">
            <v>25</v>
          </cell>
          <cell r="AS5">
            <v>0</v>
          </cell>
          <cell r="AT5">
            <v>1</v>
          </cell>
          <cell r="AU5">
            <v>0</v>
          </cell>
          <cell r="AV5">
            <v>1</v>
          </cell>
          <cell r="AW5">
            <v>0</v>
          </cell>
          <cell r="AX5">
            <v>1</v>
          </cell>
          <cell r="AY5">
            <v>0</v>
          </cell>
          <cell r="AZ5">
            <v>1</v>
          </cell>
          <cell r="BA5">
            <v>0</v>
          </cell>
          <cell r="BB5">
            <v>1</v>
          </cell>
          <cell r="BC5">
            <v>0</v>
          </cell>
          <cell r="BD5">
            <v>1</v>
          </cell>
          <cell r="BE5">
            <v>0</v>
          </cell>
          <cell r="BF5">
            <v>1</v>
          </cell>
          <cell r="BG5">
            <v>0</v>
          </cell>
          <cell r="BH5">
            <v>1</v>
          </cell>
        </row>
        <row r="6">
          <cell r="A6">
            <v>56</v>
          </cell>
          <cell r="B6">
            <v>25</v>
          </cell>
          <cell r="C6">
            <v>65</v>
          </cell>
          <cell r="D6">
            <v>25</v>
          </cell>
          <cell r="E6">
            <v>102</v>
          </cell>
          <cell r="F6">
            <v>25</v>
          </cell>
          <cell r="G6">
            <v>66</v>
          </cell>
          <cell r="H6">
            <v>25</v>
          </cell>
          <cell r="I6">
            <v>77</v>
          </cell>
          <cell r="J6">
            <v>25</v>
          </cell>
          <cell r="K6">
            <v>133</v>
          </cell>
          <cell r="L6">
            <v>25</v>
          </cell>
          <cell r="M6">
            <v>210</v>
          </cell>
          <cell r="N6">
            <v>25</v>
          </cell>
          <cell r="O6">
            <v>340</v>
          </cell>
          <cell r="P6">
            <v>25</v>
          </cell>
          <cell r="Q6">
            <v>390</v>
          </cell>
          <cell r="R6">
            <v>25</v>
          </cell>
          <cell r="S6">
            <v>470</v>
          </cell>
          <cell r="T6">
            <v>25</v>
          </cell>
          <cell r="U6">
            <v>520</v>
          </cell>
          <cell r="V6">
            <v>25</v>
          </cell>
          <cell r="W6">
            <v>1020</v>
          </cell>
          <cell r="X6">
            <v>25</v>
          </cell>
          <cell r="Y6">
            <v>1480</v>
          </cell>
          <cell r="Z6">
            <v>25</v>
          </cell>
          <cell r="AA6">
            <v>2200</v>
          </cell>
          <cell r="AB6">
            <v>25</v>
          </cell>
          <cell r="AC6">
            <v>3400</v>
          </cell>
          <cell r="AD6">
            <v>25</v>
          </cell>
          <cell r="AE6">
            <v>5000</v>
          </cell>
          <cell r="AF6">
            <v>25</v>
          </cell>
          <cell r="AG6">
            <v>8100</v>
          </cell>
          <cell r="AH6">
            <v>25</v>
          </cell>
          <cell r="AI6">
            <v>14000</v>
          </cell>
          <cell r="AJ6">
            <v>25</v>
          </cell>
          <cell r="AK6">
            <v>4200</v>
          </cell>
          <cell r="AL6">
            <v>25</v>
          </cell>
          <cell r="AM6">
            <v>9000</v>
          </cell>
          <cell r="AN6">
            <v>25</v>
          </cell>
          <cell r="AO6">
            <v>12000</v>
          </cell>
          <cell r="AP6">
            <v>25</v>
          </cell>
          <cell r="AQ6">
            <v>20000</v>
          </cell>
          <cell r="AR6">
            <v>25</v>
          </cell>
          <cell r="AS6">
            <v>200</v>
          </cell>
          <cell r="AT6">
            <v>2</v>
          </cell>
          <cell r="AU6">
            <v>550</v>
          </cell>
          <cell r="AV6">
            <v>2</v>
          </cell>
          <cell r="AW6">
            <v>80</v>
          </cell>
          <cell r="AX6">
            <v>2</v>
          </cell>
          <cell r="AY6">
            <v>100</v>
          </cell>
          <cell r="AZ6">
            <v>2</v>
          </cell>
          <cell r="BA6">
            <v>325</v>
          </cell>
          <cell r="BB6">
            <v>2</v>
          </cell>
          <cell r="BC6">
            <v>1000</v>
          </cell>
          <cell r="BD6">
            <v>2</v>
          </cell>
          <cell r="BE6">
            <v>1300</v>
          </cell>
          <cell r="BF6">
            <v>2</v>
          </cell>
          <cell r="BG6">
            <v>1200</v>
          </cell>
          <cell r="BH6">
            <v>2</v>
          </cell>
        </row>
        <row r="7">
          <cell r="A7">
            <v>57</v>
          </cell>
          <cell r="B7">
            <v>24</v>
          </cell>
          <cell r="C7">
            <v>66</v>
          </cell>
          <cell r="D7">
            <v>24</v>
          </cell>
          <cell r="E7">
            <v>103</v>
          </cell>
          <cell r="F7">
            <v>24</v>
          </cell>
          <cell r="G7">
            <v>67</v>
          </cell>
          <cell r="H7">
            <v>24</v>
          </cell>
          <cell r="I7">
            <v>78</v>
          </cell>
          <cell r="J7">
            <v>24</v>
          </cell>
          <cell r="K7">
            <v>134</v>
          </cell>
          <cell r="L7">
            <v>24</v>
          </cell>
          <cell r="M7">
            <v>211</v>
          </cell>
          <cell r="N7">
            <v>24</v>
          </cell>
          <cell r="O7">
            <v>341</v>
          </cell>
          <cell r="P7">
            <v>24</v>
          </cell>
          <cell r="Q7">
            <v>391</v>
          </cell>
          <cell r="R7">
            <v>24</v>
          </cell>
          <cell r="S7">
            <v>471</v>
          </cell>
          <cell r="T7">
            <v>24</v>
          </cell>
          <cell r="U7">
            <v>521</v>
          </cell>
          <cell r="V7">
            <v>24</v>
          </cell>
          <cell r="W7">
            <v>1021</v>
          </cell>
          <cell r="X7">
            <v>24</v>
          </cell>
          <cell r="Y7">
            <v>1481</v>
          </cell>
          <cell r="Z7">
            <v>24</v>
          </cell>
          <cell r="AA7">
            <v>2201</v>
          </cell>
          <cell r="AB7">
            <v>24</v>
          </cell>
          <cell r="AC7">
            <v>3401</v>
          </cell>
          <cell r="AD7">
            <v>24</v>
          </cell>
          <cell r="AE7">
            <v>5001</v>
          </cell>
          <cell r="AF7">
            <v>24</v>
          </cell>
          <cell r="AG7">
            <v>8101</v>
          </cell>
          <cell r="AH7">
            <v>24</v>
          </cell>
          <cell r="AI7">
            <v>14001</v>
          </cell>
          <cell r="AJ7">
            <v>24</v>
          </cell>
          <cell r="AK7">
            <v>4201</v>
          </cell>
          <cell r="AL7">
            <v>24</v>
          </cell>
          <cell r="AM7">
            <v>9001</v>
          </cell>
          <cell r="AN7">
            <v>24</v>
          </cell>
          <cell r="AO7">
            <v>12001</v>
          </cell>
          <cell r="AP7">
            <v>24</v>
          </cell>
          <cell r="AQ7">
            <v>20001</v>
          </cell>
          <cell r="AR7">
            <v>24</v>
          </cell>
        </row>
        <row r="8">
          <cell r="A8">
            <v>58</v>
          </cell>
          <cell r="B8">
            <v>24</v>
          </cell>
          <cell r="C8">
            <v>67</v>
          </cell>
          <cell r="D8">
            <v>24</v>
          </cell>
          <cell r="E8">
            <v>105</v>
          </cell>
          <cell r="F8">
            <v>24</v>
          </cell>
          <cell r="G8">
            <v>69</v>
          </cell>
          <cell r="H8">
            <v>24</v>
          </cell>
          <cell r="I8">
            <v>80</v>
          </cell>
          <cell r="J8">
            <v>24</v>
          </cell>
          <cell r="K8">
            <v>137</v>
          </cell>
          <cell r="L8">
            <v>24</v>
          </cell>
          <cell r="M8">
            <v>215</v>
          </cell>
          <cell r="N8">
            <v>24</v>
          </cell>
          <cell r="O8">
            <v>350</v>
          </cell>
          <cell r="P8">
            <v>24</v>
          </cell>
          <cell r="Q8">
            <v>410</v>
          </cell>
          <cell r="R8">
            <v>24</v>
          </cell>
          <cell r="S8">
            <v>490</v>
          </cell>
          <cell r="T8">
            <v>24</v>
          </cell>
          <cell r="U8">
            <v>535</v>
          </cell>
          <cell r="V8">
            <v>24</v>
          </cell>
          <cell r="W8">
            <v>1050</v>
          </cell>
          <cell r="X8">
            <v>24</v>
          </cell>
          <cell r="Y8">
            <v>1520</v>
          </cell>
          <cell r="Z8">
            <v>24</v>
          </cell>
          <cell r="AA8">
            <v>2250</v>
          </cell>
          <cell r="AB8">
            <v>24</v>
          </cell>
          <cell r="AC8">
            <v>3500</v>
          </cell>
          <cell r="AD8">
            <v>24</v>
          </cell>
          <cell r="AE8">
            <v>5100</v>
          </cell>
          <cell r="AF8">
            <v>24</v>
          </cell>
          <cell r="AG8">
            <v>8250</v>
          </cell>
          <cell r="AH8">
            <v>24</v>
          </cell>
          <cell r="AI8">
            <v>14300</v>
          </cell>
          <cell r="AJ8">
            <v>24</v>
          </cell>
          <cell r="AK8">
            <v>4300</v>
          </cell>
          <cell r="AL8">
            <v>24</v>
          </cell>
          <cell r="AM8">
            <v>9200</v>
          </cell>
          <cell r="AN8">
            <v>24</v>
          </cell>
          <cell r="AO8">
            <v>13000</v>
          </cell>
          <cell r="AP8">
            <v>24</v>
          </cell>
          <cell r="AQ8">
            <v>22000</v>
          </cell>
          <cell r="AR8">
            <v>24</v>
          </cell>
          <cell r="AS8">
            <v>220</v>
          </cell>
          <cell r="AT8">
            <v>3</v>
          </cell>
          <cell r="AU8">
            <v>600</v>
          </cell>
          <cell r="AV8">
            <v>3</v>
          </cell>
          <cell r="AW8">
            <v>85</v>
          </cell>
          <cell r="AX8">
            <v>3</v>
          </cell>
          <cell r="AY8">
            <v>120</v>
          </cell>
          <cell r="AZ8">
            <v>3</v>
          </cell>
          <cell r="BA8">
            <v>350</v>
          </cell>
          <cell r="BB8">
            <v>3</v>
          </cell>
          <cell r="BC8">
            <v>1100</v>
          </cell>
          <cell r="BD8">
            <v>3</v>
          </cell>
          <cell r="BE8">
            <v>1400</v>
          </cell>
          <cell r="BF8">
            <v>3</v>
          </cell>
          <cell r="BG8">
            <v>1300</v>
          </cell>
          <cell r="BH8">
            <v>3</v>
          </cell>
        </row>
        <row r="9">
          <cell r="B9">
            <v>23</v>
          </cell>
          <cell r="D9">
            <v>23</v>
          </cell>
          <cell r="E9">
            <v>106</v>
          </cell>
          <cell r="F9">
            <v>23</v>
          </cell>
          <cell r="G9">
            <v>70</v>
          </cell>
          <cell r="H9">
            <v>23</v>
          </cell>
          <cell r="I9">
            <v>81</v>
          </cell>
          <cell r="J9">
            <v>23</v>
          </cell>
          <cell r="K9">
            <v>138</v>
          </cell>
          <cell r="L9">
            <v>23</v>
          </cell>
          <cell r="M9">
            <v>216</v>
          </cell>
          <cell r="N9">
            <v>23</v>
          </cell>
          <cell r="O9">
            <v>351</v>
          </cell>
          <cell r="P9">
            <v>23</v>
          </cell>
          <cell r="Q9">
            <v>411</v>
          </cell>
          <cell r="R9">
            <v>23</v>
          </cell>
          <cell r="S9">
            <v>491</v>
          </cell>
          <cell r="T9">
            <v>23</v>
          </cell>
          <cell r="U9">
            <v>536</v>
          </cell>
          <cell r="V9">
            <v>23</v>
          </cell>
          <cell r="W9">
            <v>1051</v>
          </cell>
          <cell r="X9">
            <v>23</v>
          </cell>
          <cell r="Y9">
            <v>1521</v>
          </cell>
          <cell r="Z9">
            <v>23</v>
          </cell>
          <cell r="AA9">
            <v>2251</v>
          </cell>
          <cell r="AB9">
            <v>23</v>
          </cell>
          <cell r="AC9">
            <v>3501</v>
          </cell>
          <cell r="AD9">
            <v>23</v>
          </cell>
          <cell r="AE9">
            <v>5101</v>
          </cell>
          <cell r="AF9">
            <v>23</v>
          </cell>
          <cell r="AG9">
            <v>8251</v>
          </cell>
          <cell r="AH9">
            <v>23</v>
          </cell>
          <cell r="AI9">
            <v>14301</v>
          </cell>
          <cell r="AJ9">
            <v>23</v>
          </cell>
          <cell r="AK9">
            <v>4301</v>
          </cell>
          <cell r="AL9">
            <v>23</v>
          </cell>
          <cell r="AM9">
            <v>9201</v>
          </cell>
          <cell r="AN9">
            <v>23</v>
          </cell>
          <cell r="AO9">
            <v>13001</v>
          </cell>
          <cell r="AP9">
            <v>23</v>
          </cell>
          <cell r="AQ9">
            <v>22001</v>
          </cell>
          <cell r="AR9">
            <v>23</v>
          </cell>
        </row>
        <row r="10">
          <cell r="A10">
            <v>59</v>
          </cell>
          <cell r="B10">
            <v>23</v>
          </cell>
          <cell r="C10">
            <v>68</v>
          </cell>
          <cell r="D10">
            <v>23</v>
          </cell>
          <cell r="E10">
            <v>108</v>
          </cell>
          <cell r="F10">
            <v>23</v>
          </cell>
          <cell r="G10">
            <v>72</v>
          </cell>
          <cell r="H10">
            <v>23</v>
          </cell>
          <cell r="I10">
            <v>83</v>
          </cell>
          <cell r="J10">
            <v>23</v>
          </cell>
          <cell r="K10">
            <v>141</v>
          </cell>
          <cell r="L10">
            <v>23</v>
          </cell>
          <cell r="M10">
            <v>220</v>
          </cell>
          <cell r="N10">
            <v>23</v>
          </cell>
          <cell r="O10">
            <v>360</v>
          </cell>
          <cell r="P10">
            <v>23</v>
          </cell>
          <cell r="Q10">
            <v>425</v>
          </cell>
          <cell r="R10">
            <v>23</v>
          </cell>
          <cell r="S10">
            <v>500</v>
          </cell>
          <cell r="T10">
            <v>23</v>
          </cell>
          <cell r="U10">
            <v>550</v>
          </cell>
          <cell r="V10">
            <v>23</v>
          </cell>
          <cell r="W10">
            <v>1080</v>
          </cell>
          <cell r="X10">
            <v>23</v>
          </cell>
          <cell r="Y10">
            <v>1560</v>
          </cell>
          <cell r="Z10">
            <v>23</v>
          </cell>
          <cell r="AA10">
            <v>2300</v>
          </cell>
          <cell r="AB10">
            <v>23</v>
          </cell>
          <cell r="AC10">
            <v>4000</v>
          </cell>
          <cell r="AD10">
            <v>23</v>
          </cell>
          <cell r="AE10">
            <v>5200</v>
          </cell>
          <cell r="AF10">
            <v>23</v>
          </cell>
          <cell r="AG10">
            <v>8400</v>
          </cell>
          <cell r="AH10">
            <v>23</v>
          </cell>
          <cell r="AI10">
            <v>15000</v>
          </cell>
          <cell r="AJ10">
            <v>23</v>
          </cell>
          <cell r="AK10">
            <v>4400</v>
          </cell>
          <cell r="AL10">
            <v>23</v>
          </cell>
          <cell r="AM10">
            <v>9400</v>
          </cell>
          <cell r="AN10">
            <v>23</v>
          </cell>
          <cell r="AO10">
            <v>14000</v>
          </cell>
          <cell r="AP10">
            <v>23</v>
          </cell>
          <cell r="AQ10">
            <v>24000</v>
          </cell>
          <cell r="AR10">
            <v>23</v>
          </cell>
          <cell r="AS10">
            <v>240</v>
          </cell>
          <cell r="AT10">
            <v>4</v>
          </cell>
          <cell r="AU10">
            <v>640</v>
          </cell>
          <cell r="AV10">
            <v>4</v>
          </cell>
          <cell r="AW10">
            <v>90</v>
          </cell>
          <cell r="AX10">
            <v>4</v>
          </cell>
          <cell r="AY10">
            <v>130</v>
          </cell>
          <cell r="AZ10">
            <v>4</v>
          </cell>
          <cell r="BA10">
            <v>375</v>
          </cell>
          <cell r="BB10">
            <v>4</v>
          </cell>
          <cell r="BC10">
            <v>1200</v>
          </cell>
          <cell r="BD10">
            <v>4</v>
          </cell>
          <cell r="BE10">
            <v>1500</v>
          </cell>
          <cell r="BF10">
            <v>4</v>
          </cell>
          <cell r="BG10">
            <v>1400</v>
          </cell>
          <cell r="BH10">
            <v>4</v>
          </cell>
        </row>
        <row r="11">
          <cell r="B11">
            <v>22</v>
          </cell>
          <cell r="D11">
            <v>22</v>
          </cell>
          <cell r="E11">
            <v>109</v>
          </cell>
          <cell r="F11">
            <v>22</v>
          </cell>
          <cell r="G11">
            <v>73</v>
          </cell>
          <cell r="H11">
            <v>22</v>
          </cell>
          <cell r="I11">
            <v>84</v>
          </cell>
          <cell r="J11">
            <v>22</v>
          </cell>
          <cell r="K11">
            <v>142</v>
          </cell>
          <cell r="L11">
            <v>22</v>
          </cell>
          <cell r="M11">
            <v>221</v>
          </cell>
          <cell r="N11">
            <v>22</v>
          </cell>
          <cell r="O11">
            <v>361</v>
          </cell>
          <cell r="P11">
            <v>22</v>
          </cell>
          <cell r="Q11">
            <v>426</v>
          </cell>
          <cell r="R11">
            <v>22</v>
          </cell>
          <cell r="S11">
            <v>501</v>
          </cell>
          <cell r="T11">
            <v>22</v>
          </cell>
          <cell r="U11">
            <v>551</v>
          </cell>
          <cell r="V11">
            <v>22</v>
          </cell>
          <cell r="W11">
            <v>1081</v>
          </cell>
          <cell r="X11">
            <v>22</v>
          </cell>
          <cell r="Y11">
            <v>1561</v>
          </cell>
          <cell r="Z11">
            <v>22</v>
          </cell>
          <cell r="AA11">
            <v>2301</v>
          </cell>
          <cell r="AB11">
            <v>22</v>
          </cell>
          <cell r="AC11">
            <v>4001</v>
          </cell>
          <cell r="AD11">
            <v>22</v>
          </cell>
          <cell r="AE11">
            <v>5201</v>
          </cell>
          <cell r="AF11">
            <v>22</v>
          </cell>
          <cell r="AG11">
            <v>8401</v>
          </cell>
          <cell r="AH11">
            <v>22</v>
          </cell>
          <cell r="AI11">
            <v>15001</v>
          </cell>
          <cell r="AJ11">
            <v>22</v>
          </cell>
          <cell r="AK11">
            <v>4401</v>
          </cell>
          <cell r="AL11">
            <v>22</v>
          </cell>
          <cell r="AM11">
            <v>9401</v>
          </cell>
          <cell r="AN11">
            <v>22</v>
          </cell>
          <cell r="AO11">
            <v>14001</v>
          </cell>
          <cell r="AP11">
            <v>22</v>
          </cell>
          <cell r="AQ11">
            <v>24001</v>
          </cell>
          <cell r="AR11">
            <v>22</v>
          </cell>
        </row>
        <row r="12">
          <cell r="A12">
            <v>60</v>
          </cell>
          <cell r="B12">
            <v>22</v>
          </cell>
          <cell r="C12">
            <v>69</v>
          </cell>
          <cell r="D12">
            <v>22</v>
          </cell>
          <cell r="E12">
            <v>110</v>
          </cell>
          <cell r="F12">
            <v>22</v>
          </cell>
          <cell r="G12">
            <v>75</v>
          </cell>
          <cell r="H12">
            <v>22</v>
          </cell>
          <cell r="I12">
            <v>86</v>
          </cell>
          <cell r="J12">
            <v>22</v>
          </cell>
          <cell r="K12">
            <v>145</v>
          </cell>
          <cell r="L12">
            <v>22</v>
          </cell>
          <cell r="M12">
            <v>224</v>
          </cell>
          <cell r="N12">
            <v>22</v>
          </cell>
          <cell r="O12">
            <v>370</v>
          </cell>
          <cell r="P12">
            <v>22</v>
          </cell>
          <cell r="Q12">
            <v>440</v>
          </cell>
          <cell r="R12">
            <v>22</v>
          </cell>
          <cell r="S12">
            <v>510</v>
          </cell>
          <cell r="T12">
            <v>22</v>
          </cell>
          <cell r="U12">
            <v>575</v>
          </cell>
          <cell r="V12">
            <v>22</v>
          </cell>
          <cell r="W12">
            <v>1100</v>
          </cell>
          <cell r="X12">
            <v>22</v>
          </cell>
          <cell r="Y12">
            <v>2000</v>
          </cell>
          <cell r="Z12">
            <v>22</v>
          </cell>
          <cell r="AA12">
            <v>2330</v>
          </cell>
          <cell r="AB12">
            <v>22</v>
          </cell>
          <cell r="AC12">
            <v>4050</v>
          </cell>
          <cell r="AD12">
            <v>22</v>
          </cell>
          <cell r="AE12">
            <v>5300</v>
          </cell>
          <cell r="AF12">
            <v>22</v>
          </cell>
          <cell r="AG12">
            <v>8550</v>
          </cell>
          <cell r="AH12">
            <v>22</v>
          </cell>
          <cell r="AI12">
            <v>15300</v>
          </cell>
          <cell r="AJ12">
            <v>22</v>
          </cell>
          <cell r="AK12">
            <v>4500</v>
          </cell>
          <cell r="AL12">
            <v>22</v>
          </cell>
          <cell r="AM12">
            <v>10000</v>
          </cell>
          <cell r="AN12">
            <v>22</v>
          </cell>
          <cell r="AO12">
            <v>15000</v>
          </cell>
          <cell r="AP12">
            <v>22</v>
          </cell>
          <cell r="AQ12">
            <v>26000</v>
          </cell>
          <cell r="AR12">
            <v>22</v>
          </cell>
          <cell r="AS12">
            <v>260</v>
          </cell>
          <cell r="AT12">
            <v>5</v>
          </cell>
          <cell r="AU12">
            <v>670</v>
          </cell>
          <cell r="AV12">
            <v>5</v>
          </cell>
          <cell r="AW12">
            <v>95</v>
          </cell>
          <cell r="AX12">
            <v>5</v>
          </cell>
          <cell r="AY12">
            <v>140</v>
          </cell>
          <cell r="AZ12">
            <v>5</v>
          </cell>
          <cell r="BA12">
            <v>400</v>
          </cell>
          <cell r="BB12">
            <v>5</v>
          </cell>
          <cell r="BC12">
            <v>1300</v>
          </cell>
          <cell r="BD12">
            <v>5</v>
          </cell>
          <cell r="BE12">
            <v>1600</v>
          </cell>
          <cell r="BF12">
            <v>5</v>
          </cell>
          <cell r="BG12">
            <v>1500</v>
          </cell>
          <cell r="BH12">
            <v>5</v>
          </cell>
        </row>
        <row r="13">
          <cell r="B13">
            <v>21</v>
          </cell>
          <cell r="D13">
            <v>21</v>
          </cell>
          <cell r="E13">
            <v>111</v>
          </cell>
          <cell r="F13">
            <v>21</v>
          </cell>
          <cell r="G13">
            <v>76</v>
          </cell>
          <cell r="H13">
            <v>21</v>
          </cell>
          <cell r="I13">
            <v>87</v>
          </cell>
          <cell r="J13">
            <v>21</v>
          </cell>
          <cell r="K13">
            <v>146</v>
          </cell>
          <cell r="L13">
            <v>21</v>
          </cell>
          <cell r="M13">
            <v>225</v>
          </cell>
          <cell r="N13">
            <v>21</v>
          </cell>
          <cell r="O13">
            <v>371</v>
          </cell>
          <cell r="P13">
            <v>21</v>
          </cell>
          <cell r="Q13">
            <v>441</v>
          </cell>
          <cell r="R13">
            <v>21</v>
          </cell>
          <cell r="S13">
            <v>511</v>
          </cell>
          <cell r="T13">
            <v>21</v>
          </cell>
          <cell r="U13">
            <v>576</v>
          </cell>
          <cell r="V13">
            <v>21</v>
          </cell>
          <cell r="W13">
            <v>1101</v>
          </cell>
          <cell r="X13">
            <v>21</v>
          </cell>
          <cell r="Y13">
            <v>2001</v>
          </cell>
          <cell r="Z13">
            <v>21</v>
          </cell>
          <cell r="AA13">
            <v>2331</v>
          </cell>
          <cell r="AB13">
            <v>21</v>
          </cell>
          <cell r="AC13">
            <v>4051</v>
          </cell>
          <cell r="AD13">
            <v>21</v>
          </cell>
          <cell r="AE13">
            <v>5301</v>
          </cell>
          <cell r="AF13">
            <v>21</v>
          </cell>
          <cell r="AG13">
            <v>8551</v>
          </cell>
          <cell r="AH13">
            <v>21</v>
          </cell>
          <cell r="AI13">
            <v>15301</v>
          </cell>
          <cell r="AJ13">
            <v>21</v>
          </cell>
          <cell r="AK13">
            <v>4501</v>
          </cell>
          <cell r="AL13">
            <v>21</v>
          </cell>
          <cell r="AM13">
            <v>10001</v>
          </cell>
          <cell r="AN13">
            <v>21</v>
          </cell>
          <cell r="AO13">
            <v>15001</v>
          </cell>
          <cell r="AP13">
            <v>21</v>
          </cell>
          <cell r="AQ13">
            <v>26001</v>
          </cell>
          <cell r="AR13">
            <v>21</v>
          </cell>
        </row>
        <row r="14">
          <cell r="A14">
            <v>61</v>
          </cell>
          <cell r="B14">
            <v>21</v>
          </cell>
          <cell r="C14">
            <v>70</v>
          </cell>
          <cell r="D14">
            <v>21</v>
          </cell>
          <cell r="E14">
            <v>112</v>
          </cell>
          <cell r="F14">
            <v>21</v>
          </cell>
          <cell r="G14">
            <v>78</v>
          </cell>
          <cell r="H14">
            <v>21</v>
          </cell>
          <cell r="I14">
            <v>89</v>
          </cell>
          <cell r="J14">
            <v>21</v>
          </cell>
          <cell r="K14">
            <v>150</v>
          </cell>
          <cell r="L14">
            <v>21</v>
          </cell>
          <cell r="M14">
            <v>228</v>
          </cell>
          <cell r="N14">
            <v>21</v>
          </cell>
          <cell r="O14">
            <v>380</v>
          </cell>
          <cell r="P14">
            <v>21</v>
          </cell>
          <cell r="Q14">
            <v>455</v>
          </cell>
          <cell r="R14">
            <v>21</v>
          </cell>
          <cell r="S14">
            <v>520</v>
          </cell>
          <cell r="T14">
            <v>21</v>
          </cell>
          <cell r="U14">
            <v>590</v>
          </cell>
          <cell r="V14">
            <v>21</v>
          </cell>
          <cell r="W14">
            <v>1120</v>
          </cell>
          <cell r="X14">
            <v>21</v>
          </cell>
          <cell r="Y14">
            <v>2020</v>
          </cell>
          <cell r="Z14">
            <v>21</v>
          </cell>
          <cell r="AA14">
            <v>2360</v>
          </cell>
          <cell r="AB14">
            <v>21</v>
          </cell>
          <cell r="AC14">
            <v>4100</v>
          </cell>
          <cell r="AD14">
            <v>21</v>
          </cell>
          <cell r="AE14">
            <v>5400</v>
          </cell>
          <cell r="AF14">
            <v>21</v>
          </cell>
          <cell r="AG14">
            <v>9100</v>
          </cell>
          <cell r="AH14">
            <v>21</v>
          </cell>
          <cell r="AI14">
            <v>16000</v>
          </cell>
          <cell r="AJ14">
            <v>21</v>
          </cell>
          <cell r="AK14">
            <v>5000</v>
          </cell>
          <cell r="AL14">
            <v>21</v>
          </cell>
          <cell r="AM14">
            <v>10200</v>
          </cell>
          <cell r="AN14">
            <v>21</v>
          </cell>
          <cell r="AO14">
            <v>16000</v>
          </cell>
          <cell r="AP14">
            <v>21</v>
          </cell>
          <cell r="AQ14">
            <v>27000</v>
          </cell>
          <cell r="AR14">
            <v>21</v>
          </cell>
          <cell r="AS14">
            <v>280</v>
          </cell>
          <cell r="AT14">
            <v>6</v>
          </cell>
          <cell r="AU14">
            <v>700</v>
          </cell>
          <cell r="AV14">
            <v>6</v>
          </cell>
          <cell r="AW14">
            <v>100</v>
          </cell>
          <cell r="AX14">
            <v>6</v>
          </cell>
          <cell r="AY14">
            <v>150</v>
          </cell>
          <cell r="AZ14">
            <v>6</v>
          </cell>
          <cell r="BA14">
            <v>425</v>
          </cell>
          <cell r="BB14">
            <v>6</v>
          </cell>
          <cell r="BC14">
            <v>1400</v>
          </cell>
          <cell r="BD14">
            <v>6</v>
          </cell>
          <cell r="BE14">
            <v>1700</v>
          </cell>
          <cell r="BF14">
            <v>6</v>
          </cell>
          <cell r="BG14">
            <v>1600</v>
          </cell>
          <cell r="BH14">
            <v>6</v>
          </cell>
        </row>
        <row r="15">
          <cell r="B15">
            <v>20</v>
          </cell>
          <cell r="D15">
            <v>20</v>
          </cell>
          <cell r="E15">
            <v>113</v>
          </cell>
          <cell r="F15">
            <v>20</v>
          </cell>
          <cell r="G15">
            <v>79</v>
          </cell>
          <cell r="H15">
            <v>20</v>
          </cell>
          <cell r="I15">
            <v>90</v>
          </cell>
          <cell r="J15">
            <v>20</v>
          </cell>
          <cell r="K15">
            <v>151</v>
          </cell>
          <cell r="L15">
            <v>20</v>
          </cell>
          <cell r="M15">
            <v>229</v>
          </cell>
          <cell r="N15">
            <v>20</v>
          </cell>
          <cell r="O15">
            <v>381</v>
          </cell>
          <cell r="P15">
            <v>20</v>
          </cell>
          <cell r="Q15">
            <v>456</v>
          </cell>
          <cell r="R15">
            <v>20</v>
          </cell>
          <cell r="S15">
            <v>521</v>
          </cell>
          <cell r="T15">
            <v>20</v>
          </cell>
          <cell r="U15">
            <v>591</v>
          </cell>
          <cell r="V15">
            <v>20</v>
          </cell>
          <cell r="W15">
            <v>1121</v>
          </cell>
          <cell r="X15">
            <v>20</v>
          </cell>
          <cell r="Y15">
            <v>2021</v>
          </cell>
          <cell r="Z15">
            <v>20</v>
          </cell>
          <cell r="AA15">
            <v>2361</v>
          </cell>
          <cell r="AB15">
            <v>20</v>
          </cell>
          <cell r="AC15">
            <v>4101</v>
          </cell>
          <cell r="AD15">
            <v>20</v>
          </cell>
          <cell r="AE15">
            <v>5401</v>
          </cell>
          <cell r="AF15">
            <v>20</v>
          </cell>
          <cell r="AG15">
            <v>9101</v>
          </cell>
          <cell r="AH15">
            <v>20</v>
          </cell>
          <cell r="AI15">
            <v>16001</v>
          </cell>
          <cell r="AJ15">
            <v>20</v>
          </cell>
          <cell r="AK15">
            <v>5001</v>
          </cell>
          <cell r="AL15">
            <v>20</v>
          </cell>
          <cell r="AM15">
            <v>10201</v>
          </cell>
          <cell r="AN15">
            <v>20</v>
          </cell>
          <cell r="AO15">
            <v>16001</v>
          </cell>
          <cell r="AP15">
            <v>20</v>
          </cell>
          <cell r="AQ15">
            <v>27001</v>
          </cell>
          <cell r="AR15">
            <v>20</v>
          </cell>
        </row>
        <row r="16">
          <cell r="A16">
            <v>62</v>
          </cell>
          <cell r="B16">
            <v>20</v>
          </cell>
          <cell r="C16">
            <v>71</v>
          </cell>
          <cell r="D16">
            <v>20</v>
          </cell>
          <cell r="E16">
            <v>114</v>
          </cell>
          <cell r="F16">
            <v>20</v>
          </cell>
          <cell r="G16">
            <v>81</v>
          </cell>
          <cell r="H16">
            <v>20</v>
          </cell>
          <cell r="I16">
            <v>92</v>
          </cell>
          <cell r="J16">
            <v>20</v>
          </cell>
          <cell r="K16">
            <v>155</v>
          </cell>
          <cell r="L16">
            <v>20</v>
          </cell>
          <cell r="M16">
            <v>232</v>
          </cell>
          <cell r="N16">
            <v>20</v>
          </cell>
          <cell r="O16">
            <v>387</v>
          </cell>
          <cell r="P16">
            <v>20</v>
          </cell>
          <cell r="Q16">
            <v>470</v>
          </cell>
          <cell r="R16">
            <v>20</v>
          </cell>
          <cell r="S16">
            <v>530</v>
          </cell>
          <cell r="T16">
            <v>20</v>
          </cell>
          <cell r="U16">
            <v>600</v>
          </cell>
          <cell r="V16">
            <v>20</v>
          </cell>
          <cell r="W16">
            <v>1140</v>
          </cell>
          <cell r="X16">
            <v>20</v>
          </cell>
          <cell r="Y16">
            <v>2040</v>
          </cell>
          <cell r="Z16">
            <v>20</v>
          </cell>
          <cell r="AA16">
            <v>2390</v>
          </cell>
          <cell r="AB16">
            <v>20</v>
          </cell>
          <cell r="AC16">
            <v>4150</v>
          </cell>
          <cell r="AD16">
            <v>20</v>
          </cell>
          <cell r="AE16">
            <v>5500</v>
          </cell>
          <cell r="AF16">
            <v>20</v>
          </cell>
          <cell r="AG16">
            <v>9250</v>
          </cell>
          <cell r="AH16">
            <v>20</v>
          </cell>
          <cell r="AI16">
            <v>16300</v>
          </cell>
          <cell r="AJ16">
            <v>20</v>
          </cell>
          <cell r="AK16">
            <v>5100</v>
          </cell>
          <cell r="AL16">
            <v>20</v>
          </cell>
          <cell r="AM16">
            <v>10400</v>
          </cell>
          <cell r="AN16">
            <v>20</v>
          </cell>
          <cell r="AO16">
            <v>16300</v>
          </cell>
          <cell r="AP16">
            <v>20</v>
          </cell>
          <cell r="AQ16">
            <v>28000</v>
          </cell>
          <cell r="AR16">
            <v>20</v>
          </cell>
          <cell r="AS16">
            <v>300</v>
          </cell>
          <cell r="AT16">
            <v>7</v>
          </cell>
          <cell r="AU16">
            <v>730</v>
          </cell>
          <cell r="AV16">
            <v>7</v>
          </cell>
          <cell r="AW16">
            <v>105</v>
          </cell>
          <cell r="AX16">
            <v>7</v>
          </cell>
          <cell r="AY16">
            <v>160</v>
          </cell>
          <cell r="AZ16">
            <v>7</v>
          </cell>
          <cell r="BA16">
            <v>450</v>
          </cell>
          <cell r="BB16">
            <v>7</v>
          </cell>
          <cell r="BC16">
            <v>1500</v>
          </cell>
          <cell r="BD16">
            <v>7</v>
          </cell>
          <cell r="BE16">
            <v>1800</v>
          </cell>
          <cell r="BF16">
            <v>7</v>
          </cell>
          <cell r="BG16">
            <v>1700</v>
          </cell>
          <cell r="BH16">
            <v>7</v>
          </cell>
        </row>
        <row r="17">
          <cell r="B17">
            <v>19</v>
          </cell>
          <cell r="D17">
            <v>19</v>
          </cell>
          <cell r="E17">
            <v>115</v>
          </cell>
          <cell r="F17">
            <v>19</v>
          </cell>
          <cell r="G17">
            <v>82</v>
          </cell>
          <cell r="H17">
            <v>19</v>
          </cell>
          <cell r="I17">
            <v>93</v>
          </cell>
          <cell r="J17">
            <v>19</v>
          </cell>
          <cell r="K17">
            <v>156</v>
          </cell>
          <cell r="L17">
            <v>19</v>
          </cell>
          <cell r="M17">
            <v>233</v>
          </cell>
          <cell r="N17">
            <v>19</v>
          </cell>
          <cell r="O17">
            <v>388</v>
          </cell>
          <cell r="P17">
            <v>19</v>
          </cell>
          <cell r="Q17">
            <v>471</v>
          </cell>
          <cell r="R17">
            <v>19</v>
          </cell>
          <cell r="S17">
            <v>531</v>
          </cell>
          <cell r="T17">
            <v>19</v>
          </cell>
          <cell r="U17">
            <v>601</v>
          </cell>
          <cell r="V17">
            <v>19</v>
          </cell>
          <cell r="W17">
            <v>1141</v>
          </cell>
          <cell r="X17">
            <v>19</v>
          </cell>
          <cell r="Y17">
            <v>2041</v>
          </cell>
          <cell r="Z17">
            <v>19</v>
          </cell>
          <cell r="AA17">
            <v>2391</v>
          </cell>
          <cell r="AB17">
            <v>19</v>
          </cell>
          <cell r="AC17">
            <v>4151</v>
          </cell>
          <cell r="AD17">
            <v>19</v>
          </cell>
          <cell r="AE17">
            <v>5501</v>
          </cell>
          <cell r="AF17">
            <v>19</v>
          </cell>
          <cell r="AG17">
            <v>9251</v>
          </cell>
          <cell r="AH17">
            <v>19</v>
          </cell>
          <cell r="AI17">
            <v>16301</v>
          </cell>
          <cell r="AJ17">
            <v>19</v>
          </cell>
          <cell r="AK17">
            <v>5101</v>
          </cell>
          <cell r="AL17">
            <v>19</v>
          </cell>
          <cell r="AM17">
            <v>10401</v>
          </cell>
          <cell r="AN17">
            <v>19</v>
          </cell>
          <cell r="AO17">
            <v>16301</v>
          </cell>
          <cell r="AP17">
            <v>19</v>
          </cell>
          <cell r="AQ17">
            <v>28001</v>
          </cell>
          <cell r="AR17">
            <v>19</v>
          </cell>
        </row>
        <row r="18">
          <cell r="A18">
            <v>63</v>
          </cell>
          <cell r="B18">
            <v>19</v>
          </cell>
          <cell r="C18">
            <v>72</v>
          </cell>
          <cell r="D18">
            <v>19</v>
          </cell>
          <cell r="E18">
            <v>116</v>
          </cell>
          <cell r="F18">
            <v>19</v>
          </cell>
          <cell r="G18">
            <v>84</v>
          </cell>
          <cell r="H18">
            <v>19</v>
          </cell>
          <cell r="I18">
            <v>95</v>
          </cell>
          <cell r="J18">
            <v>19</v>
          </cell>
          <cell r="K18">
            <v>160</v>
          </cell>
          <cell r="L18">
            <v>19</v>
          </cell>
          <cell r="M18">
            <v>236</v>
          </cell>
          <cell r="N18">
            <v>19</v>
          </cell>
          <cell r="O18">
            <v>394</v>
          </cell>
          <cell r="P18">
            <v>19</v>
          </cell>
          <cell r="Q18">
            <v>480</v>
          </cell>
          <cell r="R18">
            <v>19</v>
          </cell>
          <cell r="S18">
            <v>540</v>
          </cell>
          <cell r="T18">
            <v>19</v>
          </cell>
          <cell r="U18">
            <v>610</v>
          </cell>
          <cell r="V18">
            <v>19</v>
          </cell>
          <cell r="W18">
            <v>1160</v>
          </cell>
          <cell r="X18">
            <v>19</v>
          </cell>
          <cell r="Y18">
            <v>2060</v>
          </cell>
          <cell r="Z18">
            <v>19</v>
          </cell>
          <cell r="AA18">
            <v>2420</v>
          </cell>
          <cell r="AB18">
            <v>19</v>
          </cell>
          <cell r="AC18">
            <v>4200</v>
          </cell>
          <cell r="AD18">
            <v>19</v>
          </cell>
          <cell r="AE18">
            <v>6000</v>
          </cell>
          <cell r="AF18">
            <v>19</v>
          </cell>
          <cell r="AG18">
            <v>9400</v>
          </cell>
          <cell r="AH18">
            <v>19</v>
          </cell>
          <cell r="AI18">
            <v>17000</v>
          </cell>
          <cell r="AJ18">
            <v>19</v>
          </cell>
          <cell r="AK18">
            <v>5200</v>
          </cell>
          <cell r="AL18">
            <v>19</v>
          </cell>
          <cell r="AM18">
            <v>11000</v>
          </cell>
          <cell r="AN18">
            <v>19</v>
          </cell>
          <cell r="AO18">
            <v>17000</v>
          </cell>
          <cell r="AP18">
            <v>19</v>
          </cell>
          <cell r="AQ18">
            <v>29000</v>
          </cell>
          <cell r="AR18">
            <v>19</v>
          </cell>
          <cell r="AS18">
            <v>320</v>
          </cell>
          <cell r="AT18">
            <v>8</v>
          </cell>
          <cell r="AU18">
            <v>760</v>
          </cell>
          <cell r="AV18">
            <v>8</v>
          </cell>
          <cell r="AW18">
            <v>110</v>
          </cell>
          <cell r="AX18">
            <v>8</v>
          </cell>
          <cell r="AY18">
            <v>180</v>
          </cell>
          <cell r="AZ18">
            <v>8</v>
          </cell>
          <cell r="BA18">
            <v>475</v>
          </cell>
          <cell r="BB18">
            <v>8</v>
          </cell>
          <cell r="BC18">
            <v>1600</v>
          </cell>
          <cell r="BD18">
            <v>8</v>
          </cell>
          <cell r="BE18">
            <v>1900</v>
          </cell>
          <cell r="BF18">
            <v>8</v>
          </cell>
          <cell r="BG18">
            <v>1800</v>
          </cell>
          <cell r="BH18">
            <v>8</v>
          </cell>
        </row>
        <row r="19">
          <cell r="B19">
            <v>18</v>
          </cell>
          <cell r="D19">
            <v>18</v>
          </cell>
          <cell r="E19">
            <v>117</v>
          </cell>
          <cell r="F19">
            <v>18</v>
          </cell>
          <cell r="G19">
            <v>85</v>
          </cell>
          <cell r="H19">
            <v>18</v>
          </cell>
          <cell r="I19">
            <v>94</v>
          </cell>
          <cell r="J19">
            <v>18</v>
          </cell>
          <cell r="K19">
            <v>161</v>
          </cell>
          <cell r="L19">
            <v>18</v>
          </cell>
          <cell r="M19">
            <v>237</v>
          </cell>
          <cell r="N19">
            <v>18</v>
          </cell>
          <cell r="O19">
            <v>395</v>
          </cell>
          <cell r="P19">
            <v>18</v>
          </cell>
          <cell r="Q19">
            <v>481</v>
          </cell>
          <cell r="R19">
            <v>18</v>
          </cell>
          <cell r="S19">
            <v>541</v>
          </cell>
          <cell r="T19">
            <v>18</v>
          </cell>
          <cell r="U19">
            <v>611</v>
          </cell>
          <cell r="V19">
            <v>18</v>
          </cell>
          <cell r="W19">
            <v>1161</v>
          </cell>
          <cell r="X19">
            <v>18</v>
          </cell>
          <cell r="Y19">
            <v>2061</v>
          </cell>
          <cell r="Z19">
            <v>18</v>
          </cell>
          <cell r="AA19">
            <v>2421</v>
          </cell>
          <cell r="AB19">
            <v>18</v>
          </cell>
          <cell r="AC19">
            <v>4201</v>
          </cell>
          <cell r="AD19">
            <v>18</v>
          </cell>
          <cell r="AE19">
            <v>6001</v>
          </cell>
          <cell r="AF19">
            <v>18</v>
          </cell>
          <cell r="AG19">
            <v>9401</v>
          </cell>
          <cell r="AH19">
            <v>18</v>
          </cell>
          <cell r="AI19">
            <v>17001</v>
          </cell>
          <cell r="AJ19">
            <v>18</v>
          </cell>
          <cell r="AK19">
            <v>5201</v>
          </cell>
          <cell r="AL19">
            <v>18</v>
          </cell>
          <cell r="AM19">
            <v>11001</v>
          </cell>
          <cell r="AN19">
            <v>18</v>
          </cell>
          <cell r="AO19">
            <v>17001</v>
          </cell>
          <cell r="AP19">
            <v>18</v>
          </cell>
          <cell r="AQ19">
            <v>29001</v>
          </cell>
          <cell r="AR19">
            <v>18</v>
          </cell>
        </row>
        <row r="20">
          <cell r="A20">
            <v>64</v>
          </cell>
          <cell r="B20">
            <v>18</v>
          </cell>
          <cell r="C20">
            <v>73</v>
          </cell>
          <cell r="D20">
            <v>18</v>
          </cell>
          <cell r="E20">
            <v>118</v>
          </cell>
          <cell r="F20">
            <v>18</v>
          </cell>
          <cell r="G20">
            <v>87</v>
          </cell>
          <cell r="H20">
            <v>18</v>
          </cell>
          <cell r="I20">
            <v>98</v>
          </cell>
          <cell r="J20">
            <v>18</v>
          </cell>
          <cell r="K20">
            <v>165</v>
          </cell>
          <cell r="L20">
            <v>18</v>
          </cell>
          <cell r="M20">
            <v>240</v>
          </cell>
          <cell r="N20">
            <v>18</v>
          </cell>
          <cell r="O20">
            <v>402</v>
          </cell>
          <cell r="P20">
            <v>18</v>
          </cell>
          <cell r="Q20">
            <v>490</v>
          </cell>
          <cell r="R20">
            <v>18</v>
          </cell>
          <cell r="S20">
            <v>550</v>
          </cell>
          <cell r="T20">
            <v>18</v>
          </cell>
          <cell r="U20">
            <v>620</v>
          </cell>
          <cell r="V20">
            <v>18</v>
          </cell>
          <cell r="W20">
            <v>1180</v>
          </cell>
          <cell r="X20">
            <v>18</v>
          </cell>
          <cell r="Y20">
            <v>2090</v>
          </cell>
          <cell r="Z20">
            <v>18</v>
          </cell>
          <cell r="AA20">
            <v>2460</v>
          </cell>
          <cell r="AB20">
            <v>18</v>
          </cell>
          <cell r="AC20">
            <v>4250</v>
          </cell>
          <cell r="AD20">
            <v>18</v>
          </cell>
          <cell r="AE20">
            <v>6100</v>
          </cell>
          <cell r="AF20">
            <v>18</v>
          </cell>
          <cell r="AG20">
            <v>10000</v>
          </cell>
          <cell r="AH20">
            <v>18</v>
          </cell>
          <cell r="AI20">
            <v>17300</v>
          </cell>
          <cell r="AJ20">
            <v>18</v>
          </cell>
          <cell r="AK20">
            <v>5300</v>
          </cell>
          <cell r="AL20">
            <v>18</v>
          </cell>
          <cell r="AM20">
            <v>11200</v>
          </cell>
          <cell r="AN20">
            <v>18</v>
          </cell>
          <cell r="AO20">
            <v>17300</v>
          </cell>
          <cell r="AP20">
            <v>18</v>
          </cell>
          <cell r="AQ20">
            <v>30000</v>
          </cell>
          <cell r="AR20">
            <v>18</v>
          </cell>
          <cell r="AS20">
            <v>340</v>
          </cell>
          <cell r="AT20">
            <v>9</v>
          </cell>
          <cell r="AU20">
            <v>790</v>
          </cell>
          <cell r="AV20">
            <v>9</v>
          </cell>
          <cell r="AW20">
            <v>115</v>
          </cell>
          <cell r="AX20">
            <v>9</v>
          </cell>
          <cell r="AY20">
            <v>200</v>
          </cell>
          <cell r="AZ20">
            <v>9</v>
          </cell>
          <cell r="BA20">
            <v>500</v>
          </cell>
          <cell r="BB20">
            <v>9</v>
          </cell>
          <cell r="BC20">
            <v>1700</v>
          </cell>
          <cell r="BD20">
            <v>9</v>
          </cell>
          <cell r="BE20">
            <v>2000</v>
          </cell>
          <cell r="BF20">
            <v>9</v>
          </cell>
          <cell r="BG20">
            <v>1900</v>
          </cell>
          <cell r="BH20">
            <v>9</v>
          </cell>
        </row>
        <row r="21">
          <cell r="B21">
            <v>17</v>
          </cell>
          <cell r="D21">
            <v>17</v>
          </cell>
          <cell r="E21">
            <v>119</v>
          </cell>
          <cell r="F21">
            <v>17</v>
          </cell>
          <cell r="G21">
            <v>88</v>
          </cell>
          <cell r="H21">
            <v>17</v>
          </cell>
          <cell r="I21">
            <v>99</v>
          </cell>
          <cell r="J21">
            <v>17</v>
          </cell>
          <cell r="K21">
            <v>166</v>
          </cell>
          <cell r="L21">
            <v>17</v>
          </cell>
          <cell r="M21">
            <v>241</v>
          </cell>
          <cell r="N21">
            <v>17</v>
          </cell>
          <cell r="O21">
            <v>403</v>
          </cell>
          <cell r="P21">
            <v>17</v>
          </cell>
          <cell r="Q21">
            <v>491</v>
          </cell>
          <cell r="R21">
            <v>17</v>
          </cell>
          <cell r="S21">
            <v>551</v>
          </cell>
          <cell r="T21">
            <v>17</v>
          </cell>
          <cell r="U21">
            <v>621</v>
          </cell>
          <cell r="V21">
            <v>17</v>
          </cell>
          <cell r="W21">
            <v>1181</v>
          </cell>
          <cell r="X21">
            <v>17</v>
          </cell>
          <cell r="Y21">
            <v>2091</v>
          </cell>
          <cell r="Z21">
            <v>17</v>
          </cell>
          <cell r="AA21">
            <v>2461</v>
          </cell>
          <cell r="AB21">
            <v>17</v>
          </cell>
          <cell r="AC21">
            <v>4251</v>
          </cell>
          <cell r="AD21">
            <v>17</v>
          </cell>
          <cell r="AE21">
            <v>6101</v>
          </cell>
          <cell r="AF21">
            <v>17</v>
          </cell>
          <cell r="AG21">
            <v>10001</v>
          </cell>
          <cell r="AH21">
            <v>17</v>
          </cell>
          <cell r="AI21">
            <v>17301</v>
          </cell>
          <cell r="AJ21">
            <v>17</v>
          </cell>
          <cell r="AK21">
            <v>5301</v>
          </cell>
          <cell r="AL21">
            <v>17</v>
          </cell>
          <cell r="AM21">
            <v>11201</v>
          </cell>
          <cell r="AN21">
            <v>17</v>
          </cell>
          <cell r="AO21">
            <v>17301</v>
          </cell>
          <cell r="AP21">
            <v>17</v>
          </cell>
          <cell r="AQ21">
            <v>30001</v>
          </cell>
          <cell r="AR21">
            <v>17</v>
          </cell>
        </row>
        <row r="22">
          <cell r="A22">
            <v>65</v>
          </cell>
          <cell r="B22">
            <v>17</v>
          </cell>
          <cell r="C22">
            <v>74</v>
          </cell>
          <cell r="D22">
            <v>17</v>
          </cell>
          <cell r="E22">
            <v>120</v>
          </cell>
          <cell r="F22">
            <v>17</v>
          </cell>
          <cell r="G22">
            <v>90</v>
          </cell>
          <cell r="H22">
            <v>17</v>
          </cell>
          <cell r="I22">
            <v>101</v>
          </cell>
          <cell r="J22">
            <v>17</v>
          </cell>
          <cell r="K22">
            <v>170</v>
          </cell>
          <cell r="L22">
            <v>17</v>
          </cell>
          <cell r="M22">
            <v>245</v>
          </cell>
          <cell r="N22">
            <v>17</v>
          </cell>
          <cell r="O22">
            <v>410</v>
          </cell>
          <cell r="P22">
            <v>17</v>
          </cell>
          <cell r="Q22">
            <v>500</v>
          </cell>
          <cell r="R22">
            <v>17</v>
          </cell>
          <cell r="S22">
            <v>560</v>
          </cell>
          <cell r="T22">
            <v>17</v>
          </cell>
          <cell r="U22">
            <v>630</v>
          </cell>
          <cell r="V22">
            <v>17</v>
          </cell>
          <cell r="W22">
            <v>1210</v>
          </cell>
          <cell r="X22">
            <v>17</v>
          </cell>
          <cell r="Y22">
            <v>2120</v>
          </cell>
          <cell r="Z22">
            <v>17</v>
          </cell>
          <cell r="AA22">
            <v>2500</v>
          </cell>
          <cell r="AB22">
            <v>17</v>
          </cell>
          <cell r="AC22">
            <v>4300</v>
          </cell>
          <cell r="AD22">
            <v>17</v>
          </cell>
          <cell r="AE22">
            <v>6200</v>
          </cell>
          <cell r="AF22">
            <v>17</v>
          </cell>
          <cell r="AG22">
            <v>10200</v>
          </cell>
          <cell r="AH22">
            <v>17</v>
          </cell>
          <cell r="AI22">
            <v>18000</v>
          </cell>
          <cell r="AJ22">
            <v>17</v>
          </cell>
          <cell r="AK22">
            <v>5450</v>
          </cell>
          <cell r="AL22">
            <v>17</v>
          </cell>
          <cell r="AM22">
            <v>11400</v>
          </cell>
          <cell r="AN22">
            <v>17</v>
          </cell>
          <cell r="AO22">
            <v>18000</v>
          </cell>
          <cell r="AP22">
            <v>17</v>
          </cell>
          <cell r="AQ22">
            <v>31000</v>
          </cell>
          <cell r="AR22">
            <v>17</v>
          </cell>
          <cell r="AS22">
            <v>360</v>
          </cell>
          <cell r="AT22">
            <v>10</v>
          </cell>
          <cell r="AU22">
            <v>820</v>
          </cell>
          <cell r="AV22">
            <v>10</v>
          </cell>
          <cell r="AW22">
            <v>120</v>
          </cell>
          <cell r="AX22">
            <v>10</v>
          </cell>
          <cell r="AY22">
            <v>220</v>
          </cell>
          <cell r="AZ22">
            <v>10</v>
          </cell>
          <cell r="BA22">
            <v>525</v>
          </cell>
          <cell r="BB22">
            <v>10</v>
          </cell>
          <cell r="BC22">
            <v>1800</v>
          </cell>
          <cell r="BD22">
            <v>10</v>
          </cell>
          <cell r="BE22">
            <v>2100</v>
          </cell>
          <cell r="BF22">
            <v>10</v>
          </cell>
          <cell r="BG22">
            <v>2000</v>
          </cell>
          <cell r="BH22">
            <v>10</v>
          </cell>
        </row>
        <row r="23">
          <cell r="B23">
            <v>16</v>
          </cell>
          <cell r="D23">
            <v>16</v>
          </cell>
          <cell r="E23">
            <v>121</v>
          </cell>
          <cell r="F23">
            <v>16</v>
          </cell>
          <cell r="G23">
            <v>91</v>
          </cell>
          <cell r="H23">
            <v>16</v>
          </cell>
          <cell r="I23">
            <v>102</v>
          </cell>
          <cell r="J23">
            <v>16</v>
          </cell>
          <cell r="K23">
            <v>171</v>
          </cell>
          <cell r="L23">
            <v>16</v>
          </cell>
          <cell r="M23">
            <v>246</v>
          </cell>
          <cell r="N23">
            <v>16</v>
          </cell>
          <cell r="O23">
            <v>411</v>
          </cell>
          <cell r="P23">
            <v>16</v>
          </cell>
          <cell r="Q23">
            <v>501</v>
          </cell>
          <cell r="R23">
            <v>16</v>
          </cell>
          <cell r="S23">
            <v>561</v>
          </cell>
          <cell r="T23">
            <v>16</v>
          </cell>
          <cell r="U23">
            <v>631</v>
          </cell>
          <cell r="V23">
            <v>16</v>
          </cell>
          <cell r="W23">
            <v>1211</v>
          </cell>
          <cell r="X23">
            <v>16</v>
          </cell>
          <cell r="Y23">
            <v>2121</v>
          </cell>
          <cell r="Z23">
            <v>16</v>
          </cell>
          <cell r="AA23">
            <v>2501</v>
          </cell>
          <cell r="AB23">
            <v>16</v>
          </cell>
          <cell r="AC23">
            <v>4301</v>
          </cell>
          <cell r="AD23">
            <v>16</v>
          </cell>
          <cell r="AE23">
            <v>6201</v>
          </cell>
          <cell r="AF23">
            <v>16</v>
          </cell>
          <cell r="AG23">
            <v>10201</v>
          </cell>
          <cell r="AH23">
            <v>16</v>
          </cell>
          <cell r="AI23">
            <v>18001</v>
          </cell>
          <cell r="AJ23">
            <v>16</v>
          </cell>
          <cell r="AK23">
            <v>5451</v>
          </cell>
          <cell r="AL23">
            <v>16</v>
          </cell>
          <cell r="AM23">
            <v>11401</v>
          </cell>
          <cell r="AN23">
            <v>16</v>
          </cell>
          <cell r="AO23">
            <v>18001</v>
          </cell>
          <cell r="AP23">
            <v>16</v>
          </cell>
          <cell r="AQ23">
            <v>31001</v>
          </cell>
          <cell r="AR23">
            <v>16</v>
          </cell>
        </row>
        <row r="24">
          <cell r="A24">
            <v>66</v>
          </cell>
          <cell r="B24">
            <v>16</v>
          </cell>
          <cell r="C24">
            <v>75</v>
          </cell>
          <cell r="D24">
            <v>16</v>
          </cell>
          <cell r="E24">
            <v>122</v>
          </cell>
          <cell r="F24">
            <v>16</v>
          </cell>
          <cell r="G24">
            <v>94</v>
          </cell>
          <cell r="H24">
            <v>16</v>
          </cell>
          <cell r="I24">
            <v>105</v>
          </cell>
          <cell r="J24">
            <v>16</v>
          </cell>
          <cell r="K24">
            <v>175</v>
          </cell>
          <cell r="L24">
            <v>16</v>
          </cell>
          <cell r="M24">
            <v>250</v>
          </cell>
          <cell r="N24">
            <v>16</v>
          </cell>
          <cell r="O24">
            <v>418</v>
          </cell>
          <cell r="P24">
            <v>16</v>
          </cell>
          <cell r="Q24">
            <v>515</v>
          </cell>
          <cell r="R24">
            <v>16</v>
          </cell>
          <cell r="S24">
            <v>570</v>
          </cell>
          <cell r="T24">
            <v>16</v>
          </cell>
          <cell r="U24">
            <v>640</v>
          </cell>
          <cell r="V24">
            <v>16</v>
          </cell>
          <cell r="W24">
            <v>1240</v>
          </cell>
          <cell r="X24">
            <v>16</v>
          </cell>
          <cell r="Y24">
            <v>2150</v>
          </cell>
          <cell r="Z24">
            <v>16</v>
          </cell>
          <cell r="AA24">
            <v>2580</v>
          </cell>
          <cell r="AB24">
            <v>16</v>
          </cell>
          <cell r="AC24">
            <v>4400</v>
          </cell>
          <cell r="AD24">
            <v>16</v>
          </cell>
          <cell r="AE24">
            <v>6350</v>
          </cell>
          <cell r="AF24">
            <v>16</v>
          </cell>
          <cell r="AG24">
            <v>10400</v>
          </cell>
          <cell r="AH24">
            <v>16</v>
          </cell>
          <cell r="AI24">
            <v>18300</v>
          </cell>
          <cell r="AJ24">
            <v>16</v>
          </cell>
          <cell r="AK24">
            <v>6000</v>
          </cell>
          <cell r="AL24">
            <v>16</v>
          </cell>
          <cell r="AM24">
            <v>12000</v>
          </cell>
          <cell r="AN24">
            <v>16</v>
          </cell>
          <cell r="AO24">
            <v>18300</v>
          </cell>
          <cell r="AP24">
            <v>16</v>
          </cell>
          <cell r="AQ24">
            <v>32000</v>
          </cell>
          <cell r="AR24">
            <v>16</v>
          </cell>
          <cell r="AS24">
            <v>380</v>
          </cell>
          <cell r="AT24">
            <v>11</v>
          </cell>
          <cell r="AU24">
            <v>850</v>
          </cell>
          <cell r="AV24">
            <v>11</v>
          </cell>
          <cell r="AW24">
            <v>125</v>
          </cell>
          <cell r="AX24">
            <v>11</v>
          </cell>
          <cell r="AY24">
            <v>240</v>
          </cell>
          <cell r="AZ24">
            <v>11</v>
          </cell>
          <cell r="BA24">
            <v>550</v>
          </cell>
          <cell r="BB24">
            <v>11</v>
          </cell>
          <cell r="BC24">
            <v>1900</v>
          </cell>
          <cell r="BD24">
            <v>11</v>
          </cell>
          <cell r="BE24">
            <v>2200</v>
          </cell>
          <cell r="BF24">
            <v>11</v>
          </cell>
          <cell r="BG24">
            <v>2100</v>
          </cell>
          <cell r="BH24">
            <v>11</v>
          </cell>
        </row>
        <row r="25">
          <cell r="A25">
            <v>67</v>
          </cell>
          <cell r="B25">
            <v>15</v>
          </cell>
          <cell r="C25">
            <v>76</v>
          </cell>
          <cell r="D25">
            <v>15</v>
          </cell>
          <cell r="E25">
            <v>123</v>
          </cell>
          <cell r="F25">
            <v>15</v>
          </cell>
          <cell r="G25">
            <v>95</v>
          </cell>
          <cell r="H25">
            <v>15</v>
          </cell>
          <cell r="I25">
            <v>106</v>
          </cell>
          <cell r="J25">
            <v>15</v>
          </cell>
          <cell r="K25">
            <v>176</v>
          </cell>
          <cell r="L25">
            <v>15</v>
          </cell>
          <cell r="M25">
            <v>251</v>
          </cell>
          <cell r="N25">
            <v>15</v>
          </cell>
          <cell r="O25">
            <v>419</v>
          </cell>
          <cell r="P25">
            <v>15</v>
          </cell>
          <cell r="Q25">
            <v>516</v>
          </cell>
          <cell r="R25">
            <v>15</v>
          </cell>
          <cell r="S25">
            <v>571</v>
          </cell>
          <cell r="T25">
            <v>15</v>
          </cell>
          <cell r="U25">
            <v>641</v>
          </cell>
          <cell r="V25">
            <v>15</v>
          </cell>
          <cell r="W25">
            <v>1241</v>
          </cell>
          <cell r="X25">
            <v>15</v>
          </cell>
          <cell r="Y25">
            <v>2151</v>
          </cell>
          <cell r="Z25">
            <v>15</v>
          </cell>
          <cell r="AA25">
            <v>2581</v>
          </cell>
          <cell r="AB25">
            <v>15</v>
          </cell>
          <cell r="AC25">
            <v>4401</v>
          </cell>
          <cell r="AD25">
            <v>15</v>
          </cell>
          <cell r="AE25">
            <v>6351</v>
          </cell>
          <cell r="AF25">
            <v>15</v>
          </cell>
          <cell r="AG25">
            <v>10401</v>
          </cell>
          <cell r="AH25">
            <v>15</v>
          </cell>
          <cell r="AI25">
            <v>18301</v>
          </cell>
          <cell r="AJ25">
            <v>15</v>
          </cell>
          <cell r="AK25">
            <v>6001</v>
          </cell>
          <cell r="AL25">
            <v>15</v>
          </cell>
          <cell r="AM25">
            <v>12001</v>
          </cell>
          <cell r="AN25">
            <v>15</v>
          </cell>
          <cell r="AO25">
            <v>18301</v>
          </cell>
          <cell r="AP25">
            <v>15</v>
          </cell>
          <cell r="AQ25">
            <v>32001</v>
          </cell>
          <cell r="AR25">
            <v>15</v>
          </cell>
        </row>
        <row r="26">
          <cell r="A26">
            <v>68</v>
          </cell>
          <cell r="B26">
            <v>15</v>
          </cell>
          <cell r="C26">
            <v>77</v>
          </cell>
          <cell r="D26">
            <v>15</v>
          </cell>
          <cell r="E26">
            <v>124</v>
          </cell>
          <cell r="F26">
            <v>15</v>
          </cell>
          <cell r="G26">
            <v>98</v>
          </cell>
          <cell r="H26">
            <v>15</v>
          </cell>
          <cell r="I26">
            <v>109</v>
          </cell>
          <cell r="J26">
            <v>15</v>
          </cell>
          <cell r="K26">
            <v>180</v>
          </cell>
          <cell r="L26">
            <v>15</v>
          </cell>
          <cell r="M26">
            <v>255</v>
          </cell>
          <cell r="N26">
            <v>15</v>
          </cell>
          <cell r="O26">
            <v>426</v>
          </cell>
          <cell r="P26">
            <v>15</v>
          </cell>
          <cell r="Q26">
            <v>530</v>
          </cell>
          <cell r="R26">
            <v>15</v>
          </cell>
          <cell r="S26">
            <v>580</v>
          </cell>
          <cell r="T26">
            <v>15</v>
          </cell>
          <cell r="U26">
            <v>650</v>
          </cell>
          <cell r="V26">
            <v>15</v>
          </cell>
          <cell r="W26">
            <v>1280</v>
          </cell>
          <cell r="X26">
            <v>15</v>
          </cell>
          <cell r="Y26">
            <v>2200</v>
          </cell>
          <cell r="Z26">
            <v>15</v>
          </cell>
          <cell r="AA26">
            <v>3060</v>
          </cell>
          <cell r="AB26">
            <v>15</v>
          </cell>
          <cell r="AC26">
            <v>4500</v>
          </cell>
          <cell r="AD26">
            <v>15</v>
          </cell>
          <cell r="AE26">
            <v>6500</v>
          </cell>
          <cell r="AF26">
            <v>15</v>
          </cell>
          <cell r="AG26">
            <v>11000</v>
          </cell>
          <cell r="AH26">
            <v>15</v>
          </cell>
          <cell r="AI26">
            <v>19000</v>
          </cell>
          <cell r="AJ26">
            <v>15</v>
          </cell>
          <cell r="AK26">
            <v>6150</v>
          </cell>
          <cell r="AL26">
            <v>15</v>
          </cell>
          <cell r="AM26">
            <v>12200</v>
          </cell>
          <cell r="AN26">
            <v>15</v>
          </cell>
          <cell r="AO26">
            <v>19000</v>
          </cell>
          <cell r="AP26">
            <v>15</v>
          </cell>
          <cell r="AQ26">
            <v>33000</v>
          </cell>
          <cell r="AR26">
            <v>15</v>
          </cell>
          <cell r="AS26">
            <v>400</v>
          </cell>
          <cell r="AT26">
            <v>12</v>
          </cell>
          <cell r="AU26">
            <v>880</v>
          </cell>
          <cell r="AV26">
            <v>12</v>
          </cell>
          <cell r="AW26">
            <v>130</v>
          </cell>
          <cell r="AX26">
            <v>12</v>
          </cell>
          <cell r="AY26">
            <v>260</v>
          </cell>
          <cell r="AZ26">
            <v>12</v>
          </cell>
          <cell r="BA26">
            <v>575</v>
          </cell>
          <cell r="BB26">
            <v>12</v>
          </cell>
          <cell r="BC26">
            <v>2000</v>
          </cell>
          <cell r="BD26">
            <v>12</v>
          </cell>
          <cell r="BE26">
            <v>2300</v>
          </cell>
          <cell r="BF26">
            <v>12</v>
          </cell>
          <cell r="BG26">
            <v>2200</v>
          </cell>
          <cell r="BH26">
            <v>12</v>
          </cell>
        </row>
        <row r="27">
          <cell r="A27">
            <v>69</v>
          </cell>
          <cell r="B27">
            <v>14</v>
          </cell>
          <cell r="C27">
            <v>78</v>
          </cell>
          <cell r="D27">
            <v>14</v>
          </cell>
          <cell r="E27">
            <v>125</v>
          </cell>
          <cell r="F27">
            <v>14</v>
          </cell>
          <cell r="G27">
            <v>99</v>
          </cell>
          <cell r="H27">
            <v>14</v>
          </cell>
          <cell r="I27">
            <v>110</v>
          </cell>
          <cell r="J27">
            <v>14</v>
          </cell>
          <cell r="K27">
            <v>181</v>
          </cell>
          <cell r="L27">
            <v>14</v>
          </cell>
          <cell r="M27">
            <v>256</v>
          </cell>
          <cell r="N27">
            <v>14</v>
          </cell>
          <cell r="O27">
            <v>427</v>
          </cell>
          <cell r="P27">
            <v>14</v>
          </cell>
          <cell r="Q27">
            <v>531</v>
          </cell>
          <cell r="R27">
            <v>14</v>
          </cell>
          <cell r="S27">
            <v>581</v>
          </cell>
          <cell r="T27">
            <v>14</v>
          </cell>
          <cell r="U27">
            <v>651</v>
          </cell>
          <cell r="V27">
            <v>14</v>
          </cell>
          <cell r="W27">
            <v>1281</v>
          </cell>
          <cell r="X27">
            <v>14</v>
          </cell>
          <cell r="Y27">
            <v>2201</v>
          </cell>
          <cell r="Z27">
            <v>14</v>
          </cell>
          <cell r="AA27">
            <v>30611</v>
          </cell>
          <cell r="AB27">
            <v>14</v>
          </cell>
          <cell r="AC27">
            <v>4501</v>
          </cell>
          <cell r="AD27">
            <v>14</v>
          </cell>
          <cell r="AE27">
            <v>6501</v>
          </cell>
          <cell r="AF27">
            <v>14</v>
          </cell>
          <cell r="AG27">
            <v>11001</v>
          </cell>
          <cell r="AH27">
            <v>14</v>
          </cell>
          <cell r="AI27">
            <v>19001</v>
          </cell>
          <cell r="AJ27">
            <v>14</v>
          </cell>
          <cell r="AK27">
            <v>6151</v>
          </cell>
          <cell r="AL27">
            <v>14</v>
          </cell>
          <cell r="AM27">
            <v>12201</v>
          </cell>
          <cell r="AN27">
            <v>14</v>
          </cell>
          <cell r="AO27">
            <v>19001</v>
          </cell>
          <cell r="AP27">
            <v>14</v>
          </cell>
          <cell r="AQ27">
            <v>33001</v>
          </cell>
          <cell r="AR27">
            <v>14</v>
          </cell>
        </row>
        <row r="28">
          <cell r="A28">
            <v>70</v>
          </cell>
          <cell r="B28">
            <v>14</v>
          </cell>
          <cell r="C28">
            <v>79</v>
          </cell>
          <cell r="D28">
            <v>14</v>
          </cell>
          <cell r="E28">
            <v>127</v>
          </cell>
          <cell r="F28">
            <v>14</v>
          </cell>
          <cell r="G28">
            <v>102</v>
          </cell>
          <cell r="H28">
            <v>14</v>
          </cell>
          <cell r="I28">
            <v>113</v>
          </cell>
          <cell r="J28">
            <v>14</v>
          </cell>
          <cell r="K28">
            <v>185</v>
          </cell>
          <cell r="L28">
            <v>14</v>
          </cell>
          <cell r="M28">
            <v>260</v>
          </cell>
          <cell r="N28">
            <v>14</v>
          </cell>
          <cell r="O28">
            <v>434</v>
          </cell>
          <cell r="P28">
            <v>14</v>
          </cell>
          <cell r="Q28">
            <v>545</v>
          </cell>
          <cell r="R28">
            <v>14</v>
          </cell>
          <cell r="S28">
            <v>595</v>
          </cell>
          <cell r="T28">
            <v>14</v>
          </cell>
          <cell r="U28">
            <v>680</v>
          </cell>
          <cell r="V28">
            <v>14</v>
          </cell>
          <cell r="W28">
            <v>1320</v>
          </cell>
          <cell r="X28">
            <v>14</v>
          </cell>
          <cell r="Y28">
            <v>2250</v>
          </cell>
          <cell r="Z28">
            <v>14</v>
          </cell>
          <cell r="AA28">
            <v>3140</v>
          </cell>
          <cell r="AB28">
            <v>14</v>
          </cell>
          <cell r="AC28">
            <v>5000</v>
          </cell>
          <cell r="AD28">
            <v>14</v>
          </cell>
          <cell r="AE28">
            <v>7100</v>
          </cell>
          <cell r="AF28">
            <v>14</v>
          </cell>
          <cell r="AG28">
            <v>11200</v>
          </cell>
          <cell r="AH28">
            <v>14</v>
          </cell>
          <cell r="AI28">
            <v>19300</v>
          </cell>
          <cell r="AJ28">
            <v>14</v>
          </cell>
          <cell r="AK28">
            <v>6300</v>
          </cell>
          <cell r="AL28">
            <v>14</v>
          </cell>
          <cell r="AM28">
            <v>12400</v>
          </cell>
          <cell r="AN28">
            <v>14</v>
          </cell>
          <cell r="AO28">
            <v>19300</v>
          </cell>
          <cell r="AP28">
            <v>14</v>
          </cell>
          <cell r="AQ28">
            <v>34000</v>
          </cell>
          <cell r="AR28">
            <v>14</v>
          </cell>
          <cell r="AS28">
            <v>420</v>
          </cell>
          <cell r="AT28">
            <v>13</v>
          </cell>
          <cell r="AU28">
            <v>910</v>
          </cell>
          <cell r="AV28">
            <v>13</v>
          </cell>
          <cell r="AW28">
            <v>140</v>
          </cell>
          <cell r="AX28">
            <v>13</v>
          </cell>
          <cell r="AY28">
            <v>280</v>
          </cell>
          <cell r="AZ28">
            <v>13</v>
          </cell>
          <cell r="BA28">
            <v>600</v>
          </cell>
          <cell r="BB28">
            <v>13</v>
          </cell>
          <cell r="BC28">
            <v>2100</v>
          </cell>
          <cell r="BD28">
            <v>13</v>
          </cell>
          <cell r="BE28">
            <v>2400</v>
          </cell>
          <cell r="BF28">
            <v>13</v>
          </cell>
          <cell r="BG28">
            <v>2300</v>
          </cell>
          <cell r="BH28">
            <v>13</v>
          </cell>
        </row>
        <row r="29">
          <cell r="A29">
            <v>71</v>
          </cell>
          <cell r="B29">
            <v>13</v>
          </cell>
          <cell r="C29">
            <v>80</v>
          </cell>
          <cell r="D29">
            <v>13</v>
          </cell>
          <cell r="E29">
            <v>128</v>
          </cell>
          <cell r="F29">
            <v>13</v>
          </cell>
          <cell r="G29">
            <v>103</v>
          </cell>
          <cell r="H29">
            <v>13</v>
          </cell>
          <cell r="I29">
            <v>114</v>
          </cell>
          <cell r="J29">
            <v>13</v>
          </cell>
          <cell r="K29">
            <v>186</v>
          </cell>
          <cell r="L29">
            <v>13</v>
          </cell>
          <cell r="M29">
            <v>261</v>
          </cell>
          <cell r="N29">
            <v>13</v>
          </cell>
          <cell r="O29">
            <v>435</v>
          </cell>
          <cell r="P29">
            <v>13</v>
          </cell>
          <cell r="Q29">
            <v>546</v>
          </cell>
          <cell r="R29">
            <v>13</v>
          </cell>
          <cell r="S29">
            <v>597</v>
          </cell>
          <cell r="T29">
            <v>13</v>
          </cell>
          <cell r="U29">
            <v>681</v>
          </cell>
          <cell r="V29">
            <v>13</v>
          </cell>
          <cell r="W29">
            <v>1321</v>
          </cell>
          <cell r="X29">
            <v>13</v>
          </cell>
          <cell r="Y29">
            <v>2251</v>
          </cell>
          <cell r="Z29">
            <v>13</v>
          </cell>
          <cell r="AA29">
            <v>2141</v>
          </cell>
          <cell r="AB29">
            <v>13</v>
          </cell>
          <cell r="AC29">
            <v>5001</v>
          </cell>
          <cell r="AD29">
            <v>13</v>
          </cell>
          <cell r="AE29">
            <v>7101</v>
          </cell>
          <cell r="AF29">
            <v>13</v>
          </cell>
          <cell r="AG29">
            <v>11201</v>
          </cell>
          <cell r="AH29">
            <v>13</v>
          </cell>
          <cell r="AI29">
            <v>19301</v>
          </cell>
          <cell r="AJ29">
            <v>13</v>
          </cell>
          <cell r="AK29">
            <v>6301</v>
          </cell>
          <cell r="AL29">
            <v>13</v>
          </cell>
          <cell r="AM29">
            <v>12401</v>
          </cell>
          <cell r="AN29">
            <v>13</v>
          </cell>
          <cell r="AO29">
            <v>19301</v>
          </cell>
          <cell r="AP29">
            <v>13</v>
          </cell>
          <cell r="AQ29">
            <v>34001</v>
          </cell>
          <cell r="AR29">
            <v>13</v>
          </cell>
        </row>
        <row r="30">
          <cell r="A30">
            <v>72</v>
          </cell>
          <cell r="B30">
            <v>13</v>
          </cell>
          <cell r="C30">
            <v>81</v>
          </cell>
          <cell r="D30">
            <v>13</v>
          </cell>
          <cell r="E30">
            <v>130</v>
          </cell>
          <cell r="F30">
            <v>13</v>
          </cell>
          <cell r="G30">
            <v>106</v>
          </cell>
          <cell r="H30">
            <v>13</v>
          </cell>
          <cell r="I30">
            <v>117</v>
          </cell>
          <cell r="J30">
            <v>13</v>
          </cell>
          <cell r="K30">
            <v>190</v>
          </cell>
          <cell r="L30">
            <v>13</v>
          </cell>
          <cell r="M30">
            <v>265</v>
          </cell>
          <cell r="N30">
            <v>13</v>
          </cell>
          <cell r="O30">
            <v>442</v>
          </cell>
          <cell r="P30">
            <v>13</v>
          </cell>
          <cell r="Q30">
            <v>560</v>
          </cell>
          <cell r="R30">
            <v>13</v>
          </cell>
          <cell r="S30">
            <v>610</v>
          </cell>
          <cell r="T30">
            <v>13</v>
          </cell>
          <cell r="U30">
            <v>710</v>
          </cell>
          <cell r="V30">
            <v>13</v>
          </cell>
          <cell r="W30">
            <v>1360</v>
          </cell>
          <cell r="X30">
            <v>13</v>
          </cell>
          <cell r="Y30">
            <v>2300</v>
          </cell>
          <cell r="Z30">
            <v>13</v>
          </cell>
          <cell r="AA30">
            <v>3220</v>
          </cell>
          <cell r="AB30">
            <v>13</v>
          </cell>
          <cell r="AC30">
            <v>5150</v>
          </cell>
          <cell r="AD30">
            <v>13</v>
          </cell>
          <cell r="AE30">
            <v>7300</v>
          </cell>
          <cell r="AF30">
            <v>13</v>
          </cell>
          <cell r="AG30">
            <v>11400</v>
          </cell>
          <cell r="AH30">
            <v>13</v>
          </cell>
          <cell r="AI30">
            <v>20000</v>
          </cell>
          <cell r="AJ30">
            <v>13</v>
          </cell>
          <cell r="AK30">
            <v>6450</v>
          </cell>
          <cell r="AL30">
            <v>13</v>
          </cell>
          <cell r="AM30">
            <v>13000</v>
          </cell>
          <cell r="AN30">
            <v>13</v>
          </cell>
          <cell r="AO30">
            <v>20000</v>
          </cell>
          <cell r="AP30">
            <v>13</v>
          </cell>
          <cell r="AQ30">
            <v>35000</v>
          </cell>
          <cell r="AR30">
            <v>13</v>
          </cell>
          <cell r="AS30">
            <v>440</v>
          </cell>
          <cell r="AT30">
            <v>14</v>
          </cell>
          <cell r="AU30">
            <v>950</v>
          </cell>
          <cell r="AV30">
            <v>14</v>
          </cell>
          <cell r="AW30">
            <v>150</v>
          </cell>
          <cell r="AX30">
            <v>14</v>
          </cell>
          <cell r="AY30">
            <v>300</v>
          </cell>
          <cell r="AZ30">
            <v>14</v>
          </cell>
          <cell r="BA30">
            <v>650</v>
          </cell>
          <cell r="BB30">
            <v>14</v>
          </cell>
          <cell r="BC30">
            <v>2200</v>
          </cell>
          <cell r="BD30">
            <v>14</v>
          </cell>
          <cell r="BE30">
            <v>2500</v>
          </cell>
          <cell r="BF30">
            <v>14</v>
          </cell>
          <cell r="BG30">
            <v>2400</v>
          </cell>
          <cell r="BH30">
            <v>14</v>
          </cell>
        </row>
        <row r="31">
          <cell r="A31">
            <v>73</v>
          </cell>
          <cell r="B31">
            <v>12</v>
          </cell>
          <cell r="C31">
            <v>82</v>
          </cell>
          <cell r="D31">
            <v>12</v>
          </cell>
          <cell r="E31">
            <v>131</v>
          </cell>
          <cell r="F31">
            <v>12</v>
          </cell>
          <cell r="G31">
            <v>107</v>
          </cell>
          <cell r="H31">
            <v>12</v>
          </cell>
          <cell r="I31">
            <v>118</v>
          </cell>
          <cell r="J31">
            <v>12</v>
          </cell>
          <cell r="K31">
            <v>191</v>
          </cell>
          <cell r="L31">
            <v>12</v>
          </cell>
          <cell r="M31">
            <v>266</v>
          </cell>
          <cell r="N31">
            <v>12</v>
          </cell>
          <cell r="O31">
            <v>443</v>
          </cell>
          <cell r="P31">
            <v>12</v>
          </cell>
          <cell r="Q31">
            <v>561</v>
          </cell>
          <cell r="R31">
            <v>12</v>
          </cell>
          <cell r="S31">
            <v>611</v>
          </cell>
          <cell r="T31">
            <v>12</v>
          </cell>
          <cell r="U31">
            <v>711</v>
          </cell>
          <cell r="V31">
            <v>12</v>
          </cell>
          <cell r="W31">
            <v>1361</v>
          </cell>
          <cell r="X31">
            <v>12</v>
          </cell>
          <cell r="Y31">
            <v>2301</v>
          </cell>
          <cell r="Z31">
            <v>12</v>
          </cell>
          <cell r="AA31">
            <v>3221</v>
          </cell>
          <cell r="AB31">
            <v>12</v>
          </cell>
          <cell r="AC31">
            <v>6151</v>
          </cell>
          <cell r="AD31">
            <v>12</v>
          </cell>
          <cell r="AE31">
            <v>7301</v>
          </cell>
          <cell r="AF31">
            <v>12</v>
          </cell>
          <cell r="AG31">
            <v>11401</v>
          </cell>
          <cell r="AH31">
            <v>12</v>
          </cell>
          <cell r="AI31">
            <v>20001</v>
          </cell>
          <cell r="AJ31">
            <v>12</v>
          </cell>
          <cell r="AK31">
            <v>6451</v>
          </cell>
          <cell r="AL31">
            <v>12</v>
          </cell>
          <cell r="AM31">
            <v>13001</v>
          </cell>
          <cell r="AN31">
            <v>12</v>
          </cell>
          <cell r="AO31">
            <v>20001</v>
          </cell>
          <cell r="AP31">
            <v>12</v>
          </cell>
          <cell r="AQ31">
            <v>35001</v>
          </cell>
          <cell r="AR31">
            <v>12</v>
          </cell>
        </row>
        <row r="32">
          <cell r="A32">
            <v>74</v>
          </cell>
          <cell r="B32">
            <v>12</v>
          </cell>
          <cell r="C32">
            <v>83</v>
          </cell>
          <cell r="D32">
            <v>12</v>
          </cell>
          <cell r="E32">
            <v>133</v>
          </cell>
          <cell r="F32">
            <v>12</v>
          </cell>
          <cell r="G32">
            <v>110</v>
          </cell>
          <cell r="H32">
            <v>12</v>
          </cell>
          <cell r="I32">
            <v>121</v>
          </cell>
          <cell r="J32">
            <v>12</v>
          </cell>
          <cell r="K32">
            <v>195</v>
          </cell>
          <cell r="L32">
            <v>12</v>
          </cell>
          <cell r="M32">
            <v>270</v>
          </cell>
          <cell r="N32">
            <v>12</v>
          </cell>
          <cell r="O32">
            <v>450</v>
          </cell>
          <cell r="P32">
            <v>12</v>
          </cell>
          <cell r="Q32">
            <v>575</v>
          </cell>
          <cell r="R32">
            <v>12</v>
          </cell>
          <cell r="S32">
            <v>625</v>
          </cell>
          <cell r="T32">
            <v>12</v>
          </cell>
          <cell r="U32">
            <v>740</v>
          </cell>
          <cell r="V32">
            <v>12</v>
          </cell>
          <cell r="W32">
            <v>1400</v>
          </cell>
          <cell r="X32">
            <v>12</v>
          </cell>
          <cell r="Y32">
            <v>2350</v>
          </cell>
          <cell r="Z32">
            <v>12</v>
          </cell>
          <cell r="AA32">
            <v>3300</v>
          </cell>
          <cell r="AB32">
            <v>12</v>
          </cell>
          <cell r="AC32">
            <v>5300</v>
          </cell>
          <cell r="AD32">
            <v>12</v>
          </cell>
          <cell r="AE32">
            <v>7500</v>
          </cell>
          <cell r="AF32">
            <v>12</v>
          </cell>
          <cell r="AG32">
            <v>12000</v>
          </cell>
          <cell r="AH32">
            <v>12</v>
          </cell>
          <cell r="AI32">
            <v>20300</v>
          </cell>
          <cell r="AJ32">
            <v>12</v>
          </cell>
          <cell r="AK32">
            <v>7000</v>
          </cell>
          <cell r="AL32">
            <v>12</v>
          </cell>
          <cell r="AM32">
            <v>13300</v>
          </cell>
          <cell r="AN32">
            <v>12</v>
          </cell>
          <cell r="AO32">
            <v>20300</v>
          </cell>
          <cell r="AP32">
            <v>12</v>
          </cell>
          <cell r="AQ32">
            <v>36000</v>
          </cell>
          <cell r="AR32">
            <v>12</v>
          </cell>
          <cell r="AS32">
            <v>460</v>
          </cell>
          <cell r="AT32">
            <v>15</v>
          </cell>
          <cell r="AU32">
            <v>1000</v>
          </cell>
          <cell r="AV32">
            <v>15</v>
          </cell>
          <cell r="AW32">
            <v>160</v>
          </cell>
          <cell r="AX32">
            <v>15</v>
          </cell>
          <cell r="AY32">
            <v>320</v>
          </cell>
          <cell r="AZ32">
            <v>15</v>
          </cell>
          <cell r="BA32">
            <v>700</v>
          </cell>
          <cell r="BB32">
            <v>15</v>
          </cell>
          <cell r="BC32">
            <v>2300</v>
          </cell>
          <cell r="BD32">
            <v>15</v>
          </cell>
          <cell r="BE32">
            <v>2700</v>
          </cell>
          <cell r="BF32">
            <v>15</v>
          </cell>
          <cell r="BG32">
            <v>2500</v>
          </cell>
          <cell r="BH32">
            <v>15</v>
          </cell>
        </row>
        <row r="33">
          <cell r="A33">
            <v>75</v>
          </cell>
          <cell r="B33">
            <v>11</v>
          </cell>
          <cell r="C33">
            <v>84</v>
          </cell>
          <cell r="D33">
            <v>11</v>
          </cell>
          <cell r="E33">
            <v>134</v>
          </cell>
          <cell r="F33">
            <v>11</v>
          </cell>
          <cell r="G33">
            <v>111</v>
          </cell>
          <cell r="H33">
            <v>11</v>
          </cell>
          <cell r="I33">
            <v>122</v>
          </cell>
          <cell r="J33">
            <v>11</v>
          </cell>
          <cell r="K33">
            <v>196</v>
          </cell>
          <cell r="L33">
            <v>11</v>
          </cell>
          <cell r="M33">
            <v>271</v>
          </cell>
          <cell r="N33">
            <v>11</v>
          </cell>
          <cell r="O33">
            <v>451</v>
          </cell>
          <cell r="P33">
            <v>11</v>
          </cell>
          <cell r="Q33">
            <v>576</v>
          </cell>
          <cell r="R33">
            <v>11</v>
          </cell>
          <cell r="S33">
            <v>626</v>
          </cell>
          <cell r="T33">
            <v>11</v>
          </cell>
          <cell r="U33">
            <v>741</v>
          </cell>
          <cell r="V33">
            <v>11</v>
          </cell>
          <cell r="W33">
            <v>1401</v>
          </cell>
          <cell r="X33">
            <v>11</v>
          </cell>
          <cell r="Y33">
            <v>2351</v>
          </cell>
          <cell r="Z33">
            <v>11</v>
          </cell>
          <cell r="AA33">
            <v>3301</v>
          </cell>
          <cell r="AB33">
            <v>11</v>
          </cell>
          <cell r="AC33">
            <v>6301</v>
          </cell>
          <cell r="AD33">
            <v>11</v>
          </cell>
          <cell r="AE33">
            <v>7501</v>
          </cell>
          <cell r="AF33">
            <v>11</v>
          </cell>
          <cell r="AG33">
            <v>12001</v>
          </cell>
          <cell r="AH33">
            <v>11</v>
          </cell>
          <cell r="AI33">
            <v>20301</v>
          </cell>
          <cell r="AJ33">
            <v>11</v>
          </cell>
          <cell r="AK33">
            <v>7001</v>
          </cell>
          <cell r="AL33">
            <v>11</v>
          </cell>
          <cell r="AM33">
            <v>13301</v>
          </cell>
          <cell r="AN33">
            <v>11</v>
          </cell>
          <cell r="AO33">
            <v>20301</v>
          </cell>
          <cell r="AP33">
            <v>11</v>
          </cell>
          <cell r="AQ33">
            <v>36001</v>
          </cell>
          <cell r="AR33">
            <v>11</v>
          </cell>
        </row>
        <row r="34">
          <cell r="A34">
            <v>76</v>
          </cell>
          <cell r="B34">
            <v>11</v>
          </cell>
          <cell r="C34">
            <v>85</v>
          </cell>
          <cell r="D34">
            <v>11</v>
          </cell>
          <cell r="E34">
            <v>136</v>
          </cell>
          <cell r="F34">
            <v>11</v>
          </cell>
          <cell r="G34">
            <v>114</v>
          </cell>
          <cell r="H34">
            <v>11</v>
          </cell>
          <cell r="I34">
            <v>125</v>
          </cell>
          <cell r="J34">
            <v>11</v>
          </cell>
          <cell r="K34">
            <v>200</v>
          </cell>
          <cell r="L34">
            <v>11</v>
          </cell>
          <cell r="M34">
            <v>280</v>
          </cell>
          <cell r="N34">
            <v>11</v>
          </cell>
          <cell r="O34">
            <v>460</v>
          </cell>
          <cell r="P34">
            <v>11</v>
          </cell>
          <cell r="Q34">
            <v>590</v>
          </cell>
          <cell r="R34">
            <v>11</v>
          </cell>
          <cell r="S34">
            <v>640</v>
          </cell>
          <cell r="T34">
            <v>11</v>
          </cell>
          <cell r="U34">
            <v>770</v>
          </cell>
          <cell r="V34">
            <v>11</v>
          </cell>
          <cell r="W34">
            <v>1450</v>
          </cell>
          <cell r="X34">
            <v>11</v>
          </cell>
          <cell r="Y34">
            <v>2400</v>
          </cell>
          <cell r="Z34">
            <v>11</v>
          </cell>
          <cell r="AA34">
            <v>3400</v>
          </cell>
          <cell r="AB34">
            <v>11</v>
          </cell>
          <cell r="AC34">
            <v>5450</v>
          </cell>
          <cell r="AD34">
            <v>11</v>
          </cell>
          <cell r="AE34">
            <v>8100</v>
          </cell>
          <cell r="AF34">
            <v>11</v>
          </cell>
          <cell r="AG34">
            <v>12200</v>
          </cell>
          <cell r="AH34">
            <v>11</v>
          </cell>
          <cell r="AI34">
            <v>21000</v>
          </cell>
          <cell r="AJ34">
            <v>11</v>
          </cell>
          <cell r="AK34">
            <v>7200</v>
          </cell>
          <cell r="AL34">
            <v>11</v>
          </cell>
          <cell r="AM34">
            <v>14000</v>
          </cell>
          <cell r="AN34">
            <v>11</v>
          </cell>
          <cell r="AO34">
            <v>21000</v>
          </cell>
          <cell r="AP34">
            <v>11</v>
          </cell>
          <cell r="AQ34">
            <v>37000</v>
          </cell>
          <cell r="AR34">
            <v>11</v>
          </cell>
          <cell r="AS34">
            <v>480</v>
          </cell>
          <cell r="AT34">
            <v>16</v>
          </cell>
          <cell r="AU34">
            <v>1050</v>
          </cell>
          <cell r="AV34">
            <v>16</v>
          </cell>
          <cell r="AW34">
            <v>165</v>
          </cell>
          <cell r="AX34">
            <v>16</v>
          </cell>
          <cell r="AY34">
            <v>340</v>
          </cell>
          <cell r="AZ34">
            <v>16</v>
          </cell>
          <cell r="BA34">
            <v>750</v>
          </cell>
          <cell r="BB34">
            <v>16</v>
          </cell>
          <cell r="BC34">
            <v>2400</v>
          </cell>
          <cell r="BD34">
            <v>16</v>
          </cell>
          <cell r="BE34">
            <v>2900</v>
          </cell>
          <cell r="BF34">
            <v>16</v>
          </cell>
          <cell r="BG34">
            <v>2600</v>
          </cell>
          <cell r="BH34">
            <v>16</v>
          </cell>
        </row>
        <row r="35">
          <cell r="A35">
            <v>77</v>
          </cell>
          <cell r="B35">
            <v>10</v>
          </cell>
          <cell r="C35">
            <v>86</v>
          </cell>
          <cell r="D35">
            <v>10</v>
          </cell>
          <cell r="E35">
            <v>137</v>
          </cell>
          <cell r="F35">
            <v>10</v>
          </cell>
          <cell r="G35">
            <v>115</v>
          </cell>
          <cell r="H35">
            <v>10</v>
          </cell>
          <cell r="I35">
            <v>126</v>
          </cell>
          <cell r="J35">
            <v>10</v>
          </cell>
          <cell r="K35">
            <v>201</v>
          </cell>
          <cell r="L35">
            <v>10</v>
          </cell>
          <cell r="M35">
            <v>281</v>
          </cell>
          <cell r="N35">
            <v>10</v>
          </cell>
          <cell r="O35">
            <v>461</v>
          </cell>
          <cell r="P35">
            <v>10</v>
          </cell>
          <cell r="Q35">
            <v>591</v>
          </cell>
          <cell r="R35">
            <v>10</v>
          </cell>
          <cell r="S35">
            <v>641</v>
          </cell>
          <cell r="T35">
            <v>10</v>
          </cell>
          <cell r="U35">
            <v>771</v>
          </cell>
          <cell r="V35">
            <v>10</v>
          </cell>
          <cell r="W35">
            <v>1451</v>
          </cell>
          <cell r="X35">
            <v>10</v>
          </cell>
          <cell r="Y35">
            <v>2401</v>
          </cell>
          <cell r="Z35">
            <v>10</v>
          </cell>
          <cell r="AA35">
            <v>3401</v>
          </cell>
          <cell r="AB35">
            <v>10</v>
          </cell>
          <cell r="AC35">
            <v>6451</v>
          </cell>
          <cell r="AD35">
            <v>10</v>
          </cell>
          <cell r="AE35">
            <v>8101</v>
          </cell>
          <cell r="AF35">
            <v>10</v>
          </cell>
          <cell r="AG35">
            <v>12201</v>
          </cell>
          <cell r="AH35">
            <v>10</v>
          </cell>
          <cell r="AI35">
            <v>21001</v>
          </cell>
          <cell r="AJ35">
            <v>10</v>
          </cell>
          <cell r="AK35">
            <v>7201</v>
          </cell>
          <cell r="AL35">
            <v>10</v>
          </cell>
          <cell r="AM35">
            <v>14001</v>
          </cell>
          <cell r="AN35">
            <v>10</v>
          </cell>
          <cell r="AO35">
            <v>21001</v>
          </cell>
          <cell r="AP35">
            <v>10</v>
          </cell>
          <cell r="AQ35">
            <v>37001</v>
          </cell>
          <cell r="AR35">
            <v>10</v>
          </cell>
        </row>
        <row r="36">
          <cell r="A36">
            <v>78</v>
          </cell>
          <cell r="B36">
            <v>10</v>
          </cell>
          <cell r="C36">
            <v>87</v>
          </cell>
          <cell r="D36">
            <v>10</v>
          </cell>
          <cell r="E36">
            <v>140</v>
          </cell>
          <cell r="F36">
            <v>10</v>
          </cell>
          <cell r="G36">
            <v>118</v>
          </cell>
          <cell r="H36">
            <v>10</v>
          </cell>
          <cell r="I36">
            <v>129</v>
          </cell>
          <cell r="J36">
            <v>10</v>
          </cell>
          <cell r="K36">
            <v>205</v>
          </cell>
          <cell r="L36">
            <v>10</v>
          </cell>
          <cell r="M36">
            <v>290</v>
          </cell>
          <cell r="N36">
            <v>10</v>
          </cell>
          <cell r="O36">
            <v>470</v>
          </cell>
          <cell r="P36">
            <v>10</v>
          </cell>
          <cell r="Q36">
            <v>605</v>
          </cell>
          <cell r="R36">
            <v>10</v>
          </cell>
          <cell r="S36">
            <v>660</v>
          </cell>
          <cell r="T36">
            <v>10</v>
          </cell>
          <cell r="U36">
            <v>800</v>
          </cell>
          <cell r="V36">
            <v>10</v>
          </cell>
          <cell r="W36">
            <v>1500</v>
          </cell>
          <cell r="X36">
            <v>10</v>
          </cell>
          <cell r="Y36">
            <v>2500</v>
          </cell>
          <cell r="Z36">
            <v>10</v>
          </cell>
          <cell r="AA36">
            <v>3500</v>
          </cell>
          <cell r="AB36">
            <v>10</v>
          </cell>
          <cell r="AC36">
            <v>6000</v>
          </cell>
          <cell r="AD36">
            <v>10</v>
          </cell>
          <cell r="AE36">
            <v>8300</v>
          </cell>
          <cell r="AF36">
            <v>10</v>
          </cell>
          <cell r="AG36">
            <v>12400</v>
          </cell>
          <cell r="AH36">
            <v>10</v>
          </cell>
          <cell r="AI36">
            <v>22300</v>
          </cell>
          <cell r="AJ36">
            <v>10</v>
          </cell>
          <cell r="AK36">
            <v>7400</v>
          </cell>
          <cell r="AL36">
            <v>10</v>
          </cell>
          <cell r="AM36">
            <v>14300</v>
          </cell>
          <cell r="AN36">
            <v>10</v>
          </cell>
          <cell r="AO36">
            <v>21300</v>
          </cell>
          <cell r="AP36">
            <v>10</v>
          </cell>
          <cell r="AQ36">
            <v>38000</v>
          </cell>
          <cell r="AR36">
            <v>10</v>
          </cell>
          <cell r="AS36">
            <v>500</v>
          </cell>
          <cell r="AT36">
            <v>17</v>
          </cell>
          <cell r="AU36">
            <v>1100</v>
          </cell>
          <cell r="AV36">
            <v>17</v>
          </cell>
          <cell r="AW36">
            <v>170</v>
          </cell>
          <cell r="AX36">
            <v>17</v>
          </cell>
          <cell r="AY36">
            <v>370</v>
          </cell>
          <cell r="AZ36">
            <v>17</v>
          </cell>
          <cell r="BA36">
            <v>800</v>
          </cell>
          <cell r="BB36">
            <v>17</v>
          </cell>
          <cell r="BC36">
            <v>2500</v>
          </cell>
          <cell r="BD36">
            <v>17</v>
          </cell>
          <cell r="BE36">
            <v>3200</v>
          </cell>
          <cell r="BF36">
            <v>17</v>
          </cell>
          <cell r="BG36">
            <v>2800</v>
          </cell>
          <cell r="BH36">
            <v>17</v>
          </cell>
        </row>
        <row r="37">
          <cell r="A37">
            <v>79</v>
          </cell>
          <cell r="B37">
            <v>9</v>
          </cell>
          <cell r="C37">
            <v>88</v>
          </cell>
          <cell r="D37">
            <v>9</v>
          </cell>
          <cell r="E37">
            <v>141</v>
          </cell>
          <cell r="F37">
            <v>9</v>
          </cell>
          <cell r="G37">
            <v>119</v>
          </cell>
          <cell r="H37">
            <v>9</v>
          </cell>
          <cell r="I37">
            <v>130</v>
          </cell>
          <cell r="J37">
            <v>9</v>
          </cell>
          <cell r="K37">
            <v>206</v>
          </cell>
          <cell r="L37">
            <v>9</v>
          </cell>
          <cell r="M37">
            <v>291</v>
          </cell>
          <cell r="N37">
            <v>9</v>
          </cell>
          <cell r="O37">
            <v>471</v>
          </cell>
          <cell r="P37">
            <v>9</v>
          </cell>
          <cell r="Q37">
            <v>606</v>
          </cell>
          <cell r="R37">
            <v>9</v>
          </cell>
          <cell r="S37">
            <v>661</v>
          </cell>
          <cell r="T37">
            <v>9</v>
          </cell>
          <cell r="U37">
            <v>801</v>
          </cell>
          <cell r="V37">
            <v>9</v>
          </cell>
          <cell r="W37">
            <v>1501</v>
          </cell>
          <cell r="X37">
            <v>9</v>
          </cell>
          <cell r="Y37">
            <v>2501</v>
          </cell>
          <cell r="Z37">
            <v>9</v>
          </cell>
          <cell r="AA37">
            <v>3501</v>
          </cell>
          <cell r="AB37">
            <v>9</v>
          </cell>
          <cell r="AC37">
            <v>6001</v>
          </cell>
          <cell r="AD37">
            <v>9</v>
          </cell>
          <cell r="AE37">
            <v>8301</v>
          </cell>
          <cell r="AF37">
            <v>9</v>
          </cell>
          <cell r="AG37">
            <v>12401</v>
          </cell>
          <cell r="AH37">
            <v>9</v>
          </cell>
          <cell r="AI37">
            <v>22301</v>
          </cell>
          <cell r="AJ37">
            <v>9</v>
          </cell>
          <cell r="AK37">
            <v>7401</v>
          </cell>
          <cell r="AL37">
            <v>9</v>
          </cell>
          <cell r="AM37">
            <v>14301</v>
          </cell>
          <cell r="AN37">
            <v>9</v>
          </cell>
          <cell r="AO37">
            <v>21301</v>
          </cell>
          <cell r="AP37">
            <v>9</v>
          </cell>
          <cell r="AQ37">
            <v>38001</v>
          </cell>
          <cell r="AR37">
            <v>9</v>
          </cell>
        </row>
        <row r="38">
          <cell r="A38">
            <v>81</v>
          </cell>
          <cell r="B38">
            <v>9</v>
          </cell>
          <cell r="C38">
            <v>90</v>
          </cell>
          <cell r="D38">
            <v>9</v>
          </cell>
          <cell r="E38">
            <v>144</v>
          </cell>
          <cell r="F38">
            <v>9</v>
          </cell>
          <cell r="G38">
            <v>122</v>
          </cell>
          <cell r="H38">
            <v>9</v>
          </cell>
          <cell r="I38">
            <v>133</v>
          </cell>
          <cell r="J38">
            <v>9</v>
          </cell>
          <cell r="K38">
            <v>210</v>
          </cell>
          <cell r="L38">
            <v>9</v>
          </cell>
          <cell r="M38">
            <v>300</v>
          </cell>
          <cell r="N38">
            <v>9</v>
          </cell>
          <cell r="O38">
            <v>480</v>
          </cell>
          <cell r="P38">
            <v>9</v>
          </cell>
          <cell r="Q38">
            <v>620</v>
          </cell>
          <cell r="R38">
            <v>9</v>
          </cell>
          <cell r="S38">
            <v>680</v>
          </cell>
          <cell r="T38">
            <v>9</v>
          </cell>
          <cell r="U38">
            <v>830</v>
          </cell>
          <cell r="V38">
            <v>9</v>
          </cell>
          <cell r="W38">
            <v>1550</v>
          </cell>
          <cell r="X38">
            <v>9</v>
          </cell>
          <cell r="Y38">
            <v>3000</v>
          </cell>
          <cell r="Z38">
            <v>9</v>
          </cell>
          <cell r="AA38">
            <v>4000</v>
          </cell>
          <cell r="AB38">
            <v>9</v>
          </cell>
          <cell r="AC38">
            <v>6150</v>
          </cell>
          <cell r="AD38">
            <v>9</v>
          </cell>
          <cell r="AE38">
            <v>8500</v>
          </cell>
          <cell r="AF38">
            <v>9</v>
          </cell>
          <cell r="AG38">
            <v>13000</v>
          </cell>
          <cell r="AH38">
            <v>9</v>
          </cell>
          <cell r="AI38">
            <v>23000</v>
          </cell>
          <cell r="AJ38">
            <v>9</v>
          </cell>
          <cell r="AK38">
            <v>8000</v>
          </cell>
          <cell r="AL38">
            <v>9</v>
          </cell>
          <cell r="AM38">
            <v>15000</v>
          </cell>
          <cell r="AN38">
            <v>9</v>
          </cell>
          <cell r="AO38">
            <v>22000</v>
          </cell>
          <cell r="AP38">
            <v>9</v>
          </cell>
          <cell r="AQ38">
            <v>39000</v>
          </cell>
          <cell r="AR38">
            <v>9</v>
          </cell>
          <cell r="AS38">
            <v>520</v>
          </cell>
          <cell r="AT38">
            <v>18</v>
          </cell>
          <cell r="AU38">
            <v>1150</v>
          </cell>
          <cell r="AV38">
            <v>18</v>
          </cell>
          <cell r="AW38">
            <v>175</v>
          </cell>
          <cell r="AX38">
            <v>18</v>
          </cell>
          <cell r="AY38">
            <v>400</v>
          </cell>
          <cell r="AZ38">
            <v>18</v>
          </cell>
          <cell r="BA38">
            <v>900</v>
          </cell>
          <cell r="BB38">
            <v>18</v>
          </cell>
          <cell r="BC38">
            <v>2700</v>
          </cell>
          <cell r="BD38">
            <v>18</v>
          </cell>
          <cell r="BE38">
            <v>3500</v>
          </cell>
          <cell r="BF38">
            <v>18</v>
          </cell>
          <cell r="BG38">
            <v>3000</v>
          </cell>
          <cell r="BH38">
            <v>18</v>
          </cell>
        </row>
        <row r="39">
          <cell r="A39">
            <v>82</v>
          </cell>
          <cell r="B39">
            <v>8</v>
          </cell>
          <cell r="C39">
            <v>91</v>
          </cell>
          <cell r="D39">
            <v>8</v>
          </cell>
          <cell r="E39">
            <v>145</v>
          </cell>
          <cell r="F39">
            <v>8</v>
          </cell>
          <cell r="G39">
            <v>123</v>
          </cell>
          <cell r="H39">
            <v>8</v>
          </cell>
          <cell r="I39">
            <v>134</v>
          </cell>
          <cell r="J39">
            <v>8</v>
          </cell>
          <cell r="K39">
            <v>211</v>
          </cell>
          <cell r="L39">
            <v>8</v>
          </cell>
          <cell r="M39">
            <v>301</v>
          </cell>
          <cell r="N39">
            <v>8</v>
          </cell>
          <cell r="O39">
            <v>481</v>
          </cell>
          <cell r="P39">
            <v>8</v>
          </cell>
          <cell r="Q39">
            <v>621</v>
          </cell>
          <cell r="R39">
            <v>8</v>
          </cell>
          <cell r="S39">
            <v>681</v>
          </cell>
          <cell r="T39">
            <v>8</v>
          </cell>
          <cell r="U39">
            <v>831</v>
          </cell>
          <cell r="V39">
            <v>8</v>
          </cell>
          <cell r="W39">
            <v>1551</v>
          </cell>
          <cell r="X39">
            <v>8</v>
          </cell>
          <cell r="Y39">
            <v>3001</v>
          </cell>
          <cell r="Z39">
            <v>8</v>
          </cell>
          <cell r="AA39">
            <v>4001</v>
          </cell>
          <cell r="AB39">
            <v>8</v>
          </cell>
          <cell r="AC39">
            <v>6151</v>
          </cell>
          <cell r="AD39">
            <v>8</v>
          </cell>
          <cell r="AE39">
            <v>8501</v>
          </cell>
          <cell r="AF39">
            <v>8</v>
          </cell>
          <cell r="AG39">
            <v>13001</v>
          </cell>
          <cell r="AH39">
            <v>8</v>
          </cell>
          <cell r="AI39">
            <v>23001</v>
          </cell>
          <cell r="AJ39">
            <v>8</v>
          </cell>
          <cell r="AK39">
            <v>8001</v>
          </cell>
          <cell r="AL39">
            <v>8</v>
          </cell>
          <cell r="AM39">
            <v>15001</v>
          </cell>
          <cell r="AN39">
            <v>8</v>
          </cell>
          <cell r="AO39">
            <v>22001</v>
          </cell>
          <cell r="AP39">
            <v>8</v>
          </cell>
          <cell r="AQ39">
            <v>39001</v>
          </cell>
          <cell r="AR39">
            <v>8</v>
          </cell>
        </row>
        <row r="40">
          <cell r="A40">
            <v>84</v>
          </cell>
          <cell r="B40">
            <v>8</v>
          </cell>
          <cell r="C40">
            <v>93</v>
          </cell>
          <cell r="D40">
            <v>8</v>
          </cell>
          <cell r="E40">
            <v>148</v>
          </cell>
          <cell r="F40">
            <v>8</v>
          </cell>
          <cell r="G40">
            <v>126</v>
          </cell>
          <cell r="H40">
            <v>8</v>
          </cell>
          <cell r="I40">
            <v>137</v>
          </cell>
          <cell r="J40">
            <v>8</v>
          </cell>
          <cell r="K40">
            <v>215</v>
          </cell>
          <cell r="L40">
            <v>8</v>
          </cell>
          <cell r="M40">
            <v>310</v>
          </cell>
          <cell r="N40">
            <v>8</v>
          </cell>
          <cell r="O40">
            <v>490</v>
          </cell>
          <cell r="P40">
            <v>8</v>
          </cell>
          <cell r="Q40">
            <v>640</v>
          </cell>
          <cell r="R40">
            <v>8</v>
          </cell>
          <cell r="S40">
            <v>700</v>
          </cell>
          <cell r="T40">
            <v>8</v>
          </cell>
          <cell r="U40">
            <v>860</v>
          </cell>
          <cell r="V40">
            <v>8</v>
          </cell>
          <cell r="W40">
            <v>2000</v>
          </cell>
          <cell r="X40">
            <v>8</v>
          </cell>
          <cell r="Y40">
            <v>3100</v>
          </cell>
          <cell r="Z40">
            <v>8</v>
          </cell>
          <cell r="AA40">
            <v>4100</v>
          </cell>
          <cell r="AB40">
            <v>8</v>
          </cell>
          <cell r="AC40">
            <v>6300</v>
          </cell>
          <cell r="AD40">
            <v>8</v>
          </cell>
          <cell r="AE40">
            <v>9100</v>
          </cell>
          <cell r="AF40">
            <v>8</v>
          </cell>
          <cell r="AG40">
            <v>13300</v>
          </cell>
          <cell r="AH40">
            <v>8</v>
          </cell>
          <cell r="AI40">
            <v>23300</v>
          </cell>
          <cell r="AJ40">
            <v>8</v>
          </cell>
          <cell r="AK40">
            <v>8200</v>
          </cell>
          <cell r="AL40">
            <v>8</v>
          </cell>
          <cell r="AM40">
            <v>15300</v>
          </cell>
          <cell r="AN40">
            <v>8</v>
          </cell>
          <cell r="AO40">
            <v>22300</v>
          </cell>
          <cell r="AP40">
            <v>8</v>
          </cell>
          <cell r="AQ40">
            <v>40000</v>
          </cell>
          <cell r="AR40">
            <v>8</v>
          </cell>
          <cell r="AS40">
            <v>550</v>
          </cell>
          <cell r="AT40">
            <v>19</v>
          </cell>
          <cell r="AU40">
            <v>1200</v>
          </cell>
          <cell r="AV40">
            <v>19</v>
          </cell>
          <cell r="AW40">
            <v>180</v>
          </cell>
          <cell r="AX40">
            <v>19</v>
          </cell>
          <cell r="AY40">
            <v>420</v>
          </cell>
          <cell r="AZ40">
            <v>19</v>
          </cell>
          <cell r="BA40">
            <v>1000</v>
          </cell>
          <cell r="BB40">
            <v>19</v>
          </cell>
          <cell r="BC40">
            <v>2900</v>
          </cell>
          <cell r="BD40">
            <v>19</v>
          </cell>
          <cell r="BE40">
            <v>3800</v>
          </cell>
          <cell r="BF40">
            <v>19</v>
          </cell>
          <cell r="BG40">
            <v>3200</v>
          </cell>
          <cell r="BH40">
            <v>19</v>
          </cell>
        </row>
        <row r="41">
          <cell r="A41">
            <v>85</v>
          </cell>
          <cell r="B41">
            <v>7</v>
          </cell>
          <cell r="C41">
            <v>94</v>
          </cell>
          <cell r="D41">
            <v>7</v>
          </cell>
          <cell r="E41">
            <v>149</v>
          </cell>
          <cell r="F41">
            <v>7</v>
          </cell>
          <cell r="G41">
            <v>127</v>
          </cell>
          <cell r="H41">
            <v>7</v>
          </cell>
          <cell r="I41">
            <v>138</v>
          </cell>
          <cell r="J41">
            <v>7</v>
          </cell>
          <cell r="K41">
            <v>216</v>
          </cell>
          <cell r="L41">
            <v>7</v>
          </cell>
          <cell r="M41">
            <v>311</v>
          </cell>
          <cell r="N41">
            <v>7</v>
          </cell>
          <cell r="O41">
            <v>491</v>
          </cell>
          <cell r="P41">
            <v>7</v>
          </cell>
          <cell r="Q41">
            <v>641</v>
          </cell>
          <cell r="R41">
            <v>7</v>
          </cell>
          <cell r="S41">
            <v>701</v>
          </cell>
          <cell r="T41">
            <v>7</v>
          </cell>
          <cell r="U41">
            <v>861</v>
          </cell>
          <cell r="V41">
            <v>7</v>
          </cell>
          <cell r="W41">
            <v>2001</v>
          </cell>
          <cell r="X41">
            <v>7</v>
          </cell>
          <cell r="Y41">
            <v>3101</v>
          </cell>
          <cell r="Z41">
            <v>7</v>
          </cell>
          <cell r="AA41">
            <v>4101</v>
          </cell>
          <cell r="AB41">
            <v>7</v>
          </cell>
          <cell r="AC41">
            <v>6301</v>
          </cell>
          <cell r="AD41">
            <v>7</v>
          </cell>
          <cell r="AE41">
            <v>9101</v>
          </cell>
          <cell r="AF41">
            <v>7</v>
          </cell>
          <cell r="AG41">
            <v>13301</v>
          </cell>
          <cell r="AH41">
            <v>7</v>
          </cell>
          <cell r="AI41">
            <v>23301</v>
          </cell>
          <cell r="AJ41">
            <v>7</v>
          </cell>
          <cell r="AK41">
            <v>8201</v>
          </cell>
          <cell r="AL41">
            <v>7</v>
          </cell>
          <cell r="AM41">
            <v>15301</v>
          </cell>
          <cell r="AN41">
            <v>7</v>
          </cell>
          <cell r="AO41">
            <v>22301</v>
          </cell>
          <cell r="AP41">
            <v>7</v>
          </cell>
          <cell r="AQ41">
            <v>40001</v>
          </cell>
          <cell r="AR41">
            <v>7</v>
          </cell>
        </row>
        <row r="42">
          <cell r="A42">
            <v>87</v>
          </cell>
          <cell r="B42">
            <v>7</v>
          </cell>
          <cell r="C42">
            <v>96</v>
          </cell>
          <cell r="D42">
            <v>7</v>
          </cell>
          <cell r="E42">
            <v>152</v>
          </cell>
          <cell r="F42">
            <v>7</v>
          </cell>
          <cell r="G42">
            <v>130</v>
          </cell>
          <cell r="H42">
            <v>7</v>
          </cell>
          <cell r="I42">
            <v>141</v>
          </cell>
          <cell r="J42">
            <v>7</v>
          </cell>
          <cell r="K42">
            <v>220</v>
          </cell>
          <cell r="L42">
            <v>7</v>
          </cell>
          <cell r="M42">
            <v>320</v>
          </cell>
          <cell r="N42">
            <v>7</v>
          </cell>
          <cell r="O42">
            <v>500</v>
          </cell>
          <cell r="P42">
            <v>7</v>
          </cell>
          <cell r="Q42">
            <v>660</v>
          </cell>
          <cell r="R42">
            <v>7</v>
          </cell>
          <cell r="S42">
            <v>720</v>
          </cell>
          <cell r="T42">
            <v>7</v>
          </cell>
          <cell r="U42">
            <v>890</v>
          </cell>
          <cell r="V42">
            <v>7</v>
          </cell>
          <cell r="W42">
            <v>2050</v>
          </cell>
          <cell r="X42">
            <v>7</v>
          </cell>
          <cell r="Y42">
            <v>3200</v>
          </cell>
          <cell r="Z42">
            <v>7</v>
          </cell>
          <cell r="AA42">
            <v>4200</v>
          </cell>
          <cell r="AB42">
            <v>7</v>
          </cell>
          <cell r="AC42">
            <v>6450</v>
          </cell>
          <cell r="AD42">
            <v>7</v>
          </cell>
          <cell r="AE42">
            <v>9300</v>
          </cell>
          <cell r="AF42">
            <v>7</v>
          </cell>
          <cell r="AG42">
            <v>14000</v>
          </cell>
          <cell r="AH42">
            <v>7</v>
          </cell>
          <cell r="AI42">
            <v>24000</v>
          </cell>
          <cell r="AJ42">
            <v>7</v>
          </cell>
          <cell r="AK42">
            <v>8400</v>
          </cell>
          <cell r="AL42">
            <v>7</v>
          </cell>
          <cell r="AM42">
            <v>16000</v>
          </cell>
          <cell r="AN42">
            <v>7</v>
          </cell>
          <cell r="AO42">
            <v>23000</v>
          </cell>
          <cell r="AP42">
            <v>7</v>
          </cell>
          <cell r="AQ42">
            <v>41000</v>
          </cell>
          <cell r="AR42">
            <v>7</v>
          </cell>
          <cell r="AS42">
            <v>580</v>
          </cell>
          <cell r="AT42">
            <v>20</v>
          </cell>
          <cell r="AU42">
            <v>1250</v>
          </cell>
          <cell r="AV42">
            <v>20</v>
          </cell>
          <cell r="AW42">
            <v>185</v>
          </cell>
          <cell r="AX42">
            <v>20</v>
          </cell>
          <cell r="AY42">
            <v>440</v>
          </cell>
          <cell r="AZ42">
            <v>20</v>
          </cell>
          <cell r="BA42">
            <v>1100</v>
          </cell>
          <cell r="BB42">
            <v>20</v>
          </cell>
          <cell r="BC42">
            <v>3200</v>
          </cell>
          <cell r="BD42">
            <v>20</v>
          </cell>
          <cell r="BE42">
            <v>4100</v>
          </cell>
          <cell r="BF42">
            <v>20</v>
          </cell>
          <cell r="BG42">
            <v>3600</v>
          </cell>
          <cell r="BH42">
            <v>20</v>
          </cell>
        </row>
        <row r="43">
          <cell r="A43">
            <v>88</v>
          </cell>
          <cell r="B43">
            <v>6</v>
          </cell>
          <cell r="C43">
            <v>97</v>
          </cell>
          <cell r="D43">
            <v>6</v>
          </cell>
          <cell r="E43">
            <v>153</v>
          </cell>
          <cell r="F43">
            <v>6</v>
          </cell>
          <cell r="G43">
            <v>131</v>
          </cell>
          <cell r="H43">
            <v>6</v>
          </cell>
          <cell r="I43">
            <v>142</v>
          </cell>
          <cell r="J43">
            <v>6</v>
          </cell>
          <cell r="K43">
            <v>221</v>
          </cell>
          <cell r="L43">
            <v>6</v>
          </cell>
          <cell r="M43">
            <v>321</v>
          </cell>
          <cell r="N43">
            <v>6</v>
          </cell>
          <cell r="O43">
            <v>501</v>
          </cell>
          <cell r="P43">
            <v>6</v>
          </cell>
          <cell r="Q43">
            <v>661</v>
          </cell>
          <cell r="R43">
            <v>6</v>
          </cell>
          <cell r="S43">
            <v>721</v>
          </cell>
          <cell r="T43">
            <v>6</v>
          </cell>
          <cell r="U43">
            <v>891</v>
          </cell>
          <cell r="V43">
            <v>6</v>
          </cell>
          <cell r="W43">
            <v>2051</v>
          </cell>
          <cell r="X43">
            <v>6</v>
          </cell>
          <cell r="Y43">
            <v>3201</v>
          </cell>
          <cell r="Z43">
            <v>6</v>
          </cell>
          <cell r="AA43">
            <v>4201</v>
          </cell>
          <cell r="AB43">
            <v>6</v>
          </cell>
          <cell r="AC43">
            <v>6451</v>
          </cell>
          <cell r="AD43">
            <v>6</v>
          </cell>
          <cell r="AE43">
            <v>9301</v>
          </cell>
          <cell r="AF43">
            <v>6</v>
          </cell>
          <cell r="AG43">
            <v>14001</v>
          </cell>
          <cell r="AH43">
            <v>6</v>
          </cell>
          <cell r="AI43">
            <v>24001</v>
          </cell>
          <cell r="AJ43">
            <v>6</v>
          </cell>
          <cell r="AK43">
            <v>8401</v>
          </cell>
          <cell r="AL43">
            <v>6</v>
          </cell>
          <cell r="AM43">
            <v>16001</v>
          </cell>
          <cell r="AN43">
            <v>6</v>
          </cell>
          <cell r="AO43">
            <v>23001</v>
          </cell>
          <cell r="AP43">
            <v>6</v>
          </cell>
          <cell r="AQ43">
            <v>41001</v>
          </cell>
          <cell r="AR43">
            <v>6</v>
          </cell>
        </row>
        <row r="44">
          <cell r="A44">
            <v>91</v>
          </cell>
          <cell r="B44">
            <v>6</v>
          </cell>
          <cell r="C44">
            <v>100</v>
          </cell>
          <cell r="D44">
            <v>6</v>
          </cell>
          <cell r="E44">
            <v>156</v>
          </cell>
          <cell r="F44">
            <v>6</v>
          </cell>
          <cell r="G44">
            <v>134</v>
          </cell>
          <cell r="H44">
            <v>6</v>
          </cell>
          <cell r="I44">
            <v>145</v>
          </cell>
          <cell r="J44">
            <v>6</v>
          </cell>
          <cell r="K44">
            <v>225</v>
          </cell>
          <cell r="L44">
            <v>6</v>
          </cell>
          <cell r="M44">
            <v>330</v>
          </cell>
          <cell r="N44">
            <v>6</v>
          </cell>
          <cell r="O44">
            <v>510</v>
          </cell>
          <cell r="P44">
            <v>6</v>
          </cell>
          <cell r="Q44">
            <v>680</v>
          </cell>
          <cell r="R44">
            <v>6</v>
          </cell>
          <cell r="S44">
            <v>740</v>
          </cell>
          <cell r="T44">
            <v>6</v>
          </cell>
          <cell r="U44">
            <v>920</v>
          </cell>
          <cell r="V44">
            <v>6</v>
          </cell>
          <cell r="W44">
            <v>2100</v>
          </cell>
          <cell r="X44">
            <v>6</v>
          </cell>
          <cell r="Y44">
            <v>3300</v>
          </cell>
          <cell r="Z44">
            <v>6</v>
          </cell>
          <cell r="AA44">
            <v>4300</v>
          </cell>
          <cell r="AB44">
            <v>6</v>
          </cell>
          <cell r="AC44">
            <v>7000</v>
          </cell>
          <cell r="AD44">
            <v>6</v>
          </cell>
          <cell r="AE44">
            <v>10000</v>
          </cell>
          <cell r="AF44">
            <v>6</v>
          </cell>
          <cell r="AG44">
            <v>14300</v>
          </cell>
          <cell r="AH44">
            <v>6</v>
          </cell>
          <cell r="AI44">
            <v>24300</v>
          </cell>
          <cell r="AJ44">
            <v>6</v>
          </cell>
          <cell r="AK44">
            <v>9000</v>
          </cell>
          <cell r="AL44">
            <v>6</v>
          </cell>
          <cell r="AM44">
            <v>16300</v>
          </cell>
          <cell r="AN44">
            <v>6</v>
          </cell>
          <cell r="AO44">
            <v>23300</v>
          </cell>
          <cell r="AP44">
            <v>6</v>
          </cell>
          <cell r="AQ44">
            <v>42000</v>
          </cell>
          <cell r="AR44">
            <v>6</v>
          </cell>
          <cell r="AS44">
            <v>620</v>
          </cell>
          <cell r="AT44">
            <v>21</v>
          </cell>
          <cell r="AU44">
            <v>1320</v>
          </cell>
          <cell r="AV44">
            <v>21</v>
          </cell>
          <cell r="AW44">
            <v>190</v>
          </cell>
          <cell r="AX44">
            <v>21</v>
          </cell>
          <cell r="AY44">
            <v>460</v>
          </cell>
          <cell r="AZ44">
            <v>21</v>
          </cell>
          <cell r="BA44">
            <v>1200</v>
          </cell>
          <cell r="BB44">
            <v>21</v>
          </cell>
          <cell r="BC44">
            <v>3500</v>
          </cell>
          <cell r="BD44">
            <v>21</v>
          </cell>
          <cell r="BE44">
            <v>4500</v>
          </cell>
          <cell r="BF44">
            <v>21</v>
          </cell>
          <cell r="BG44">
            <v>4000</v>
          </cell>
          <cell r="BH44">
            <v>21</v>
          </cell>
        </row>
        <row r="45">
          <cell r="A45">
            <v>92</v>
          </cell>
          <cell r="B45">
            <v>5</v>
          </cell>
          <cell r="C45">
            <v>101</v>
          </cell>
          <cell r="D45">
            <v>5</v>
          </cell>
          <cell r="E45">
            <v>157</v>
          </cell>
          <cell r="F45">
            <v>5</v>
          </cell>
          <cell r="G45">
            <v>135</v>
          </cell>
          <cell r="H45">
            <v>5</v>
          </cell>
          <cell r="I45">
            <v>146</v>
          </cell>
          <cell r="J45">
            <v>5</v>
          </cell>
          <cell r="K45">
            <v>226</v>
          </cell>
          <cell r="L45">
            <v>5</v>
          </cell>
          <cell r="M45">
            <v>331</v>
          </cell>
          <cell r="N45">
            <v>5</v>
          </cell>
          <cell r="O45">
            <v>511</v>
          </cell>
          <cell r="P45">
            <v>5</v>
          </cell>
          <cell r="Q45">
            <v>681</v>
          </cell>
          <cell r="R45">
            <v>5</v>
          </cell>
          <cell r="S45">
            <v>741</v>
          </cell>
          <cell r="T45">
            <v>5</v>
          </cell>
          <cell r="U45">
            <v>921</v>
          </cell>
          <cell r="V45">
            <v>5</v>
          </cell>
          <cell r="W45">
            <v>2101</v>
          </cell>
          <cell r="X45">
            <v>5</v>
          </cell>
          <cell r="Y45">
            <v>3301</v>
          </cell>
          <cell r="Z45">
            <v>5</v>
          </cell>
          <cell r="AA45">
            <v>4301</v>
          </cell>
          <cell r="AB45">
            <v>5</v>
          </cell>
          <cell r="AC45">
            <v>7001</v>
          </cell>
          <cell r="AD45">
            <v>5</v>
          </cell>
          <cell r="AE45">
            <v>10001</v>
          </cell>
          <cell r="AF45">
            <v>5</v>
          </cell>
          <cell r="AG45">
            <v>14301</v>
          </cell>
          <cell r="AH45">
            <v>5</v>
          </cell>
          <cell r="AI45">
            <v>24301</v>
          </cell>
          <cell r="AJ45">
            <v>5</v>
          </cell>
          <cell r="AK45">
            <v>9001</v>
          </cell>
          <cell r="AL45">
            <v>5</v>
          </cell>
          <cell r="AM45">
            <v>16301</v>
          </cell>
          <cell r="AN45">
            <v>5</v>
          </cell>
          <cell r="AO45">
            <v>23301</v>
          </cell>
          <cell r="AP45">
            <v>5</v>
          </cell>
          <cell r="AQ45">
            <v>42001</v>
          </cell>
          <cell r="AR45">
            <v>5</v>
          </cell>
        </row>
        <row r="46">
          <cell r="A46">
            <v>95</v>
          </cell>
          <cell r="B46">
            <v>5</v>
          </cell>
          <cell r="C46">
            <v>104</v>
          </cell>
          <cell r="D46">
            <v>5</v>
          </cell>
          <cell r="E46">
            <v>160</v>
          </cell>
          <cell r="F46">
            <v>5</v>
          </cell>
          <cell r="G46">
            <v>138</v>
          </cell>
          <cell r="H46">
            <v>5</v>
          </cell>
          <cell r="I46">
            <v>149</v>
          </cell>
          <cell r="J46">
            <v>5</v>
          </cell>
          <cell r="K46">
            <v>230</v>
          </cell>
          <cell r="L46">
            <v>5</v>
          </cell>
          <cell r="M46">
            <v>340</v>
          </cell>
          <cell r="N46">
            <v>5</v>
          </cell>
          <cell r="O46">
            <v>520</v>
          </cell>
          <cell r="P46">
            <v>5</v>
          </cell>
          <cell r="Q46">
            <v>700</v>
          </cell>
          <cell r="R46">
            <v>5</v>
          </cell>
          <cell r="S46">
            <v>760</v>
          </cell>
          <cell r="T46">
            <v>5</v>
          </cell>
          <cell r="U46">
            <v>950</v>
          </cell>
          <cell r="V46">
            <v>5</v>
          </cell>
          <cell r="W46">
            <v>2150</v>
          </cell>
          <cell r="X46">
            <v>5</v>
          </cell>
          <cell r="Y46">
            <v>3450</v>
          </cell>
          <cell r="Z46">
            <v>5</v>
          </cell>
          <cell r="AA46">
            <v>4450</v>
          </cell>
          <cell r="AB46">
            <v>5</v>
          </cell>
          <cell r="AC46">
            <v>7150</v>
          </cell>
          <cell r="AD46">
            <v>5</v>
          </cell>
          <cell r="AE46">
            <v>10300</v>
          </cell>
          <cell r="AF46">
            <v>5</v>
          </cell>
          <cell r="AG46">
            <v>15000</v>
          </cell>
          <cell r="AH46">
            <v>5</v>
          </cell>
          <cell r="AI46">
            <v>25000</v>
          </cell>
          <cell r="AJ46">
            <v>5</v>
          </cell>
          <cell r="AK46">
            <v>9200</v>
          </cell>
          <cell r="AL46">
            <v>5</v>
          </cell>
          <cell r="AM46">
            <v>17000</v>
          </cell>
          <cell r="AN46">
            <v>5</v>
          </cell>
          <cell r="AO46">
            <v>24000</v>
          </cell>
          <cell r="AP46">
            <v>5</v>
          </cell>
          <cell r="AQ46">
            <v>43000</v>
          </cell>
          <cell r="AR46">
            <v>5</v>
          </cell>
          <cell r="AS46">
            <v>660</v>
          </cell>
          <cell r="AT46">
            <v>22</v>
          </cell>
          <cell r="AU46">
            <v>1400</v>
          </cell>
          <cell r="AV46">
            <v>22</v>
          </cell>
          <cell r="AW46">
            <v>195</v>
          </cell>
          <cell r="AX46">
            <v>22</v>
          </cell>
          <cell r="AY46">
            <v>480</v>
          </cell>
          <cell r="AZ46">
            <v>22</v>
          </cell>
          <cell r="BA46">
            <v>1300</v>
          </cell>
          <cell r="BB46">
            <v>22</v>
          </cell>
          <cell r="BC46">
            <v>4000</v>
          </cell>
          <cell r="BD46">
            <v>22</v>
          </cell>
          <cell r="BE46">
            <v>5000</v>
          </cell>
          <cell r="BF46">
            <v>22</v>
          </cell>
          <cell r="BG46">
            <v>4500</v>
          </cell>
          <cell r="BH46">
            <v>22</v>
          </cell>
        </row>
        <row r="47">
          <cell r="A47">
            <v>96</v>
          </cell>
          <cell r="B47">
            <v>4</v>
          </cell>
          <cell r="C47">
            <v>105</v>
          </cell>
          <cell r="D47">
            <v>4</v>
          </cell>
          <cell r="E47">
            <v>161</v>
          </cell>
          <cell r="F47">
            <v>4</v>
          </cell>
          <cell r="G47">
            <v>139</v>
          </cell>
          <cell r="H47">
            <v>4</v>
          </cell>
          <cell r="I47">
            <v>150</v>
          </cell>
          <cell r="J47">
            <v>4</v>
          </cell>
          <cell r="K47">
            <v>231</v>
          </cell>
          <cell r="L47">
            <v>4</v>
          </cell>
          <cell r="M47">
            <v>341</v>
          </cell>
          <cell r="N47">
            <v>4</v>
          </cell>
          <cell r="O47">
            <v>521</v>
          </cell>
          <cell r="P47">
            <v>4</v>
          </cell>
          <cell r="Q47">
            <v>701</v>
          </cell>
          <cell r="R47">
            <v>4</v>
          </cell>
          <cell r="S47">
            <v>761</v>
          </cell>
          <cell r="T47">
            <v>4</v>
          </cell>
          <cell r="U47">
            <v>951</v>
          </cell>
          <cell r="V47">
            <v>4</v>
          </cell>
          <cell r="W47">
            <v>2151</v>
          </cell>
          <cell r="X47">
            <v>4</v>
          </cell>
          <cell r="Y47">
            <v>3451</v>
          </cell>
          <cell r="Z47">
            <v>4</v>
          </cell>
          <cell r="AA47">
            <v>4451</v>
          </cell>
          <cell r="AB47">
            <v>4</v>
          </cell>
          <cell r="AC47">
            <v>7151</v>
          </cell>
          <cell r="AD47">
            <v>4</v>
          </cell>
          <cell r="AE47">
            <v>10301</v>
          </cell>
          <cell r="AF47">
            <v>4</v>
          </cell>
          <cell r="AG47">
            <v>15001</v>
          </cell>
          <cell r="AH47">
            <v>4</v>
          </cell>
          <cell r="AI47">
            <v>25001</v>
          </cell>
          <cell r="AJ47">
            <v>4</v>
          </cell>
          <cell r="AK47">
            <v>9201</v>
          </cell>
          <cell r="AL47">
            <v>4</v>
          </cell>
          <cell r="AM47">
            <v>17001</v>
          </cell>
          <cell r="AN47">
            <v>4</v>
          </cell>
          <cell r="AO47">
            <v>24001</v>
          </cell>
          <cell r="AP47">
            <v>4</v>
          </cell>
          <cell r="AQ47">
            <v>43001</v>
          </cell>
          <cell r="AR47">
            <v>4</v>
          </cell>
        </row>
        <row r="48">
          <cell r="A48">
            <v>99</v>
          </cell>
          <cell r="B48">
            <v>4</v>
          </cell>
          <cell r="C48">
            <v>108</v>
          </cell>
          <cell r="D48">
            <v>4</v>
          </cell>
          <cell r="E48">
            <v>165</v>
          </cell>
          <cell r="F48">
            <v>4</v>
          </cell>
          <cell r="G48">
            <v>142</v>
          </cell>
          <cell r="H48">
            <v>4</v>
          </cell>
          <cell r="I48">
            <v>153</v>
          </cell>
          <cell r="J48">
            <v>4</v>
          </cell>
          <cell r="K48">
            <v>235</v>
          </cell>
          <cell r="L48">
            <v>4</v>
          </cell>
          <cell r="M48">
            <v>350</v>
          </cell>
          <cell r="N48">
            <v>4</v>
          </cell>
          <cell r="O48">
            <v>530</v>
          </cell>
          <cell r="P48">
            <v>4</v>
          </cell>
          <cell r="Q48">
            <v>730</v>
          </cell>
          <cell r="R48">
            <v>4</v>
          </cell>
          <cell r="S48">
            <v>780</v>
          </cell>
          <cell r="T48">
            <v>4</v>
          </cell>
          <cell r="U48">
            <v>980</v>
          </cell>
          <cell r="V48">
            <v>4</v>
          </cell>
          <cell r="W48">
            <v>2200</v>
          </cell>
          <cell r="X48">
            <v>4</v>
          </cell>
          <cell r="Y48">
            <v>4000</v>
          </cell>
          <cell r="Z48">
            <v>4</v>
          </cell>
          <cell r="AA48">
            <v>5000</v>
          </cell>
          <cell r="AB48">
            <v>4</v>
          </cell>
          <cell r="AC48">
            <v>7300</v>
          </cell>
          <cell r="AD48">
            <v>4</v>
          </cell>
          <cell r="AE48">
            <v>11000</v>
          </cell>
          <cell r="AF48">
            <v>4</v>
          </cell>
          <cell r="AG48">
            <v>15300</v>
          </cell>
          <cell r="AH48">
            <v>4</v>
          </cell>
          <cell r="AI48">
            <v>25300</v>
          </cell>
          <cell r="AJ48">
            <v>4</v>
          </cell>
          <cell r="AK48">
            <v>9400</v>
          </cell>
          <cell r="AL48">
            <v>4</v>
          </cell>
          <cell r="AM48">
            <v>17300</v>
          </cell>
          <cell r="AN48">
            <v>4</v>
          </cell>
          <cell r="AO48">
            <v>24300</v>
          </cell>
          <cell r="AP48">
            <v>4</v>
          </cell>
          <cell r="AQ48">
            <v>44000</v>
          </cell>
          <cell r="AR48">
            <v>4</v>
          </cell>
          <cell r="AS48">
            <v>710</v>
          </cell>
          <cell r="AT48">
            <v>23</v>
          </cell>
          <cell r="AU48">
            <v>1500</v>
          </cell>
          <cell r="AV48">
            <v>23</v>
          </cell>
          <cell r="AW48">
            <v>200</v>
          </cell>
          <cell r="AX48">
            <v>23</v>
          </cell>
          <cell r="AY48">
            <v>500</v>
          </cell>
          <cell r="AZ48">
            <v>23</v>
          </cell>
          <cell r="BA48">
            <v>1500</v>
          </cell>
          <cell r="BB48">
            <v>23</v>
          </cell>
          <cell r="BC48">
            <v>4500</v>
          </cell>
          <cell r="BD48">
            <v>23</v>
          </cell>
          <cell r="BE48">
            <v>5500</v>
          </cell>
          <cell r="BF48">
            <v>23</v>
          </cell>
          <cell r="BG48">
            <v>5000</v>
          </cell>
          <cell r="BH48">
            <v>23</v>
          </cell>
        </row>
        <row r="49">
          <cell r="A49">
            <v>100</v>
          </cell>
          <cell r="B49">
            <v>3</v>
          </cell>
          <cell r="C49">
            <v>109</v>
          </cell>
          <cell r="D49">
            <v>3</v>
          </cell>
          <cell r="E49">
            <v>166</v>
          </cell>
          <cell r="F49">
            <v>3</v>
          </cell>
          <cell r="G49">
            <v>143</v>
          </cell>
          <cell r="H49">
            <v>3</v>
          </cell>
          <cell r="I49">
            <v>154</v>
          </cell>
          <cell r="J49">
            <v>3</v>
          </cell>
          <cell r="K49">
            <v>236</v>
          </cell>
          <cell r="L49">
            <v>3</v>
          </cell>
          <cell r="M49">
            <v>351</v>
          </cell>
          <cell r="N49">
            <v>3</v>
          </cell>
          <cell r="O49">
            <v>531</v>
          </cell>
          <cell r="P49">
            <v>3</v>
          </cell>
          <cell r="Q49">
            <v>731</v>
          </cell>
          <cell r="R49">
            <v>3</v>
          </cell>
          <cell r="S49">
            <v>781</v>
          </cell>
          <cell r="T49">
            <v>3</v>
          </cell>
          <cell r="U49">
            <v>981</v>
          </cell>
          <cell r="V49">
            <v>3</v>
          </cell>
          <cell r="W49">
            <v>2201</v>
          </cell>
          <cell r="X49">
            <v>3</v>
          </cell>
          <cell r="Y49">
            <v>4001</v>
          </cell>
          <cell r="Z49">
            <v>3</v>
          </cell>
          <cell r="AA49">
            <v>5001</v>
          </cell>
          <cell r="AB49">
            <v>3</v>
          </cell>
          <cell r="AC49">
            <v>7301</v>
          </cell>
          <cell r="AD49">
            <v>3</v>
          </cell>
          <cell r="AE49">
            <v>11001</v>
          </cell>
          <cell r="AF49">
            <v>3</v>
          </cell>
          <cell r="AG49">
            <v>15301</v>
          </cell>
          <cell r="AH49">
            <v>3</v>
          </cell>
          <cell r="AI49">
            <v>25301</v>
          </cell>
          <cell r="AJ49">
            <v>3</v>
          </cell>
          <cell r="AK49">
            <v>9401</v>
          </cell>
          <cell r="AL49">
            <v>3</v>
          </cell>
          <cell r="AM49">
            <v>17301</v>
          </cell>
          <cell r="AN49">
            <v>3</v>
          </cell>
          <cell r="AO49">
            <v>24301</v>
          </cell>
          <cell r="AP49">
            <v>3</v>
          </cell>
          <cell r="AQ49">
            <v>44001</v>
          </cell>
          <cell r="AR49">
            <v>3</v>
          </cell>
        </row>
        <row r="50">
          <cell r="A50">
            <v>103</v>
          </cell>
          <cell r="B50">
            <v>3</v>
          </cell>
          <cell r="C50">
            <v>112</v>
          </cell>
          <cell r="D50">
            <v>3</v>
          </cell>
          <cell r="E50">
            <v>170</v>
          </cell>
          <cell r="F50">
            <v>3</v>
          </cell>
          <cell r="G50">
            <v>146</v>
          </cell>
          <cell r="H50">
            <v>3</v>
          </cell>
          <cell r="I50">
            <v>157</v>
          </cell>
          <cell r="J50">
            <v>3</v>
          </cell>
          <cell r="K50">
            <v>240</v>
          </cell>
          <cell r="L50">
            <v>3</v>
          </cell>
          <cell r="M50">
            <v>360</v>
          </cell>
          <cell r="N50">
            <v>3</v>
          </cell>
          <cell r="O50">
            <v>540</v>
          </cell>
          <cell r="P50">
            <v>3</v>
          </cell>
          <cell r="Q50">
            <v>760</v>
          </cell>
          <cell r="R50">
            <v>3</v>
          </cell>
          <cell r="S50">
            <v>800</v>
          </cell>
          <cell r="T50">
            <v>3</v>
          </cell>
          <cell r="U50">
            <v>1010</v>
          </cell>
          <cell r="V50">
            <v>3</v>
          </cell>
          <cell r="W50">
            <v>2250</v>
          </cell>
          <cell r="X50">
            <v>3</v>
          </cell>
          <cell r="Y50">
            <v>4150</v>
          </cell>
          <cell r="Z50">
            <v>3</v>
          </cell>
          <cell r="AA50">
            <v>5150</v>
          </cell>
          <cell r="AB50">
            <v>3</v>
          </cell>
          <cell r="AC50">
            <v>7450</v>
          </cell>
          <cell r="AD50">
            <v>3</v>
          </cell>
          <cell r="AE50">
            <v>11300</v>
          </cell>
          <cell r="AF50">
            <v>3</v>
          </cell>
          <cell r="AG50">
            <v>16000</v>
          </cell>
          <cell r="AH50">
            <v>3</v>
          </cell>
          <cell r="AI50">
            <v>26000</v>
          </cell>
          <cell r="AJ50">
            <v>3</v>
          </cell>
          <cell r="AK50">
            <v>10000</v>
          </cell>
          <cell r="AL50">
            <v>3</v>
          </cell>
          <cell r="AM50">
            <v>18000</v>
          </cell>
          <cell r="AN50">
            <v>3</v>
          </cell>
          <cell r="AO50">
            <v>25000</v>
          </cell>
          <cell r="AP50">
            <v>3</v>
          </cell>
          <cell r="AQ50">
            <v>45000</v>
          </cell>
          <cell r="AR50">
            <v>3</v>
          </cell>
          <cell r="AS50">
            <v>760</v>
          </cell>
          <cell r="AT50">
            <v>24</v>
          </cell>
          <cell r="AU50">
            <v>1600</v>
          </cell>
          <cell r="AV50">
            <v>24</v>
          </cell>
          <cell r="AW50">
            <v>215</v>
          </cell>
          <cell r="AX50">
            <v>24</v>
          </cell>
          <cell r="AY50">
            <v>550</v>
          </cell>
          <cell r="AZ50">
            <v>24</v>
          </cell>
          <cell r="BA50">
            <v>1700</v>
          </cell>
          <cell r="BB50">
            <v>24</v>
          </cell>
          <cell r="BC50">
            <v>5000</v>
          </cell>
          <cell r="BD50">
            <v>24</v>
          </cell>
          <cell r="BE50">
            <v>6500</v>
          </cell>
          <cell r="BF50">
            <v>24</v>
          </cell>
          <cell r="BG50">
            <v>6000</v>
          </cell>
          <cell r="BH50">
            <v>24</v>
          </cell>
        </row>
        <row r="51">
          <cell r="A51">
            <v>104</v>
          </cell>
          <cell r="B51">
            <v>2</v>
          </cell>
          <cell r="C51">
            <v>113</v>
          </cell>
          <cell r="D51">
            <v>2</v>
          </cell>
          <cell r="E51">
            <v>171</v>
          </cell>
          <cell r="F51">
            <v>2</v>
          </cell>
          <cell r="G51">
            <v>147</v>
          </cell>
          <cell r="H51">
            <v>2</v>
          </cell>
          <cell r="I51">
            <v>158</v>
          </cell>
          <cell r="J51">
            <v>2</v>
          </cell>
          <cell r="K51">
            <v>241</v>
          </cell>
          <cell r="L51">
            <v>2</v>
          </cell>
          <cell r="M51">
            <v>361</v>
          </cell>
          <cell r="N51">
            <v>2</v>
          </cell>
          <cell r="O51">
            <v>541</v>
          </cell>
          <cell r="P51">
            <v>2</v>
          </cell>
          <cell r="Q51">
            <v>761</v>
          </cell>
          <cell r="R51">
            <v>2</v>
          </cell>
          <cell r="S51">
            <v>801</v>
          </cell>
          <cell r="T51">
            <v>2</v>
          </cell>
          <cell r="U51">
            <v>1011</v>
          </cell>
          <cell r="V51">
            <v>2</v>
          </cell>
          <cell r="W51">
            <v>2251</v>
          </cell>
          <cell r="X51">
            <v>2</v>
          </cell>
          <cell r="Y51">
            <v>4151</v>
          </cell>
          <cell r="Z51">
            <v>2</v>
          </cell>
          <cell r="AA51">
            <v>5151</v>
          </cell>
          <cell r="AB51">
            <v>2</v>
          </cell>
          <cell r="AC51">
            <v>7451</v>
          </cell>
          <cell r="AD51">
            <v>2</v>
          </cell>
          <cell r="AE51">
            <v>11301</v>
          </cell>
          <cell r="AF51">
            <v>2</v>
          </cell>
          <cell r="AG51">
            <v>16001</v>
          </cell>
          <cell r="AH51">
            <v>2</v>
          </cell>
          <cell r="AI51">
            <v>26001</v>
          </cell>
          <cell r="AJ51">
            <v>2</v>
          </cell>
          <cell r="AK51">
            <v>10001</v>
          </cell>
          <cell r="AL51">
            <v>2</v>
          </cell>
          <cell r="AM51">
            <v>18001</v>
          </cell>
          <cell r="AN51">
            <v>2</v>
          </cell>
          <cell r="AO51">
            <v>25001</v>
          </cell>
          <cell r="AP51">
            <v>2</v>
          </cell>
          <cell r="AQ51">
            <v>45001</v>
          </cell>
          <cell r="AR51">
            <v>2</v>
          </cell>
        </row>
        <row r="52">
          <cell r="A52">
            <v>107</v>
          </cell>
          <cell r="B52">
            <v>2</v>
          </cell>
          <cell r="C52">
            <v>116</v>
          </cell>
          <cell r="D52">
            <v>2</v>
          </cell>
          <cell r="E52">
            <v>175</v>
          </cell>
          <cell r="F52">
            <v>2</v>
          </cell>
          <cell r="G52">
            <v>150</v>
          </cell>
          <cell r="H52">
            <v>2</v>
          </cell>
          <cell r="I52">
            <v>161</v>
          </cell>
          <cell r="J52">
            <v>2</v>
          </cell>
          <cell r="K52">
            <v>245</v>
          </cell>
          <cell r="L52">
            <v>2</v>
          </cell>
          <cell r="M52">
            <v>370</v>
          </cell>
          <cell r="N52">
            <v>2</v>
          </cell>
          <cell r="O52">
            <v>550</v>
          </cell>
          <cell r="P52">
            <v>2</v>
          </cell>
          <cell r="Q52">
            <v>790</v>
          </cell>
          <cell r="R52">
            <v>2</v>
          </cell>
          <cell r="S52">
            <v>820</v>
          </cell>
          <cell r="T52">
            <v>2</v>
          </cell>
          <cell r="U52">
            <v>1040</v>
          </cell>
          <cell r="V52">
            <v>2</v>
          </cell>
          <cell r="W52">
            <v>2300</v>
          </cell>
          <cell r="X52">
            <v>2</v>
          </cell>
          <cell r="Y52">
            <v>4300</v>
          </cell>
          <cell r="Z52">
            <v>2</v>
          </cell>
          <cell r="AA52">
            <v>5300</v>
          </cell>
          <cell r="AB52">
            <v>2</v>
          </cell>
          <cell r="AC52">
            <v>8000</v>
          </cell>
          <cell r="AD52">
            <v>2</v>
          </cell>
          <cell r="AE52">
            <v>12000</v>
          </cell>
          <cell r="AF52">
            <v>2</v>
          </cell>
          <cell r="AG52">
            <v>16300</v>
          </cell>
          <cell r="AH52">
            <v>2</v>
          </cell>
          <cell r="AI52">
            <v>26300</v>
          </cell>
          <cell r="AJ52">
            <v>2</v>
          </cell>
          <cell r="AK52">
            <v>10200</v>
          </cell>
          <cell r="AL52">
            <v>2</v>
          </cell>
          <cell r="AM52">
            <v>18300</v>
          </cell>
          <cell r="AN52">
            <v>2</v>
          </cell>
          <cell r="AO52">
            <v>25300</v>
          </cell>
          <cell r="AP52">
            <v>2</v>
          </cell>
          <cell r="AQ52">
            <v>46000</v>
          </cell>
          <cell r="AR52">
            <v>2</v>
          </cell>
          <cell r="AS52">
            <v>810</v>
          </cell>
          <cell r="AT52">
            <v>25</v>
          </cell>
          <cell r="AU52">
            <v>1700</v>
          </cell>
          <cell r="AV52">
            <v>25</v>
          </cell>
          <cell r="AW52">
            <v>230</v>
          </cell>
          <cell r="AX52">
            <v>25</v>
          </cell>
          <cell r="AY52">
            <v>590</v>
          </cell>
          <cell r="AZ52">
            <v>25</v>
          </cell>
          <cell r="BA52">
            <v>1900</v>
          </cell>
          <cell r="BB52">
            <v>25</v>
          </cell>
          <cell r="BC52">
            <v>6000</v>
          </cell>
          <cell r="BD52">
            <v>25</v>
          </cell>
          <cell r="BE52">
            <v>7500</v>
          </cell>
          <cell r="BF52">
            <v>25</v>
          </cell>
          <cell r="BG52">
            <v>7000</v>
          </cell>
          <cell r="BH52">
            <v>25</v>
          </cell>
        </row>
        <row r="53">
          <cell r="A53">
            <v>108</v>
          </cell>
          <cell r="B53">
            <v>1</v>
          </cell>
          <cell r="C53">
            <v>117</v>
          </cell>
          <cell r="D53">
            <v>1</v>
          </cell>
          <cell r="E53">
            <v>176</v>
          </cell>
          <cell r="F53">
            <v>1</v>
          </cell>
          <cell r="G53">
            <v>151</v>
          </cell>
          <cell r="H53">
            <v>1</v>
          </cell>
          <cell r="I53">
            <v>162</v>
          </cell>
          <cell r="J53">
            <v>1</v>
          </cell>
          <cell r="K53">
            <v>246</v>
          </cell>
          <cell r="L53">
            <v>1</v>
          </cell>
          <cell r="M53">
            <v>371</v>
          </cell>
          <cell r="N53">
            <v>1</v>
          </cell>
          <cell r="O53">
            <v>551</v>
          </cell>
          <cell r="P53">
            <v>1</v>
          </cell>
          <cell r="Q53">
            <v>791</v>
          </cell>
          <cell r="R53">
            <v>1</v>
          </cell>
          <cell r="S53">
            <v>821</v>
          </cell>
          <cell r="T53">
            <v>1</v>
          </cell>
          <cell r="U53">
            <v>1041</v>
          </cell>
          <cell r="V53">
            <v>1</v>
          </cell>
          <cell r="W53">
            <v>2301</v>
          </cell>
          <cell r="X53">
            <v>1</v>
          </cell>
          <cell r="Y53">
            <v>4301</v>
          </cell>
          <cell r="Z53">
            <v>1</v>
          </cell>
          <cell r="AA53">
            <v>5301</v>
          </cell>
          <cell r="AB53">
            <v>1</v>
          </cell>
          <cell r="AC53">
            <v>8001</v>
          </cell>
          <cell r="AD53">
            <v>1</v>
          </cell>
          <cell r="AE53">
            <v>12001</v>
          </cell>
          <cell r="AF53">
            <v>1</v>
          </cell>
          <cell r="AG53">
            <v>16301</v>
          </cell>
          <cell r="AH53">
            <v>1</v>
          </cell>
          <cell r="AI53">
            <v>26301</v>
          </cell>
          <cell r="AJ53">
            <v>1</v>
          </cell>
          <cell r="AK53">
            <v>10201</v>
          </cell>
          <cell r="AL53">
            <v>1</v>
          </cell>
          <cell r="AM53">
            <v>18301</v>
          </cell>
          <cell r="AN53">
            <v>1</v>
          </cell>
          <cell r="AO53">
            <v>25301</v>
          </cell>
          <cell r="AP53">
            <v>1</v>
          </cell>
          <cell r="AQ53">
            <v>46001</v>
          </cell>
          <cell r="AR53">
            <v>1</v>
          </cell>
          <cell r="AS53" t="str">
            <v>NC</v>
          </cell>
          <cell r="AT53">
            <v>0</v>
          </cell>
          <cell r="AU53" t="str">
            <v>NC</v>
          </cell>
          <cell r="AV53">
            <v>0</v>
          </cell>
          <cell r="AW53" t="str">
            <v>NC</v>
          </cell>
          <cell r="AX53">
            <v>0</v>
          </cell>
          <cell r="AY53" t="str">
            <v>NC</v>
          </cell>
          <cell r="AZ53">
            <v>0</v>
          </cell>
          <cell r="BA53" t="str">
            <v>NC</v>
          </cell>
          <cell r="BB53">
            <v>0</v>
          </cell>
          <cell r="BC53" t="str">
            <v>NC</v>
          </cell>
          <cell r="BD53">
            <v>0</v>
          </cell>
          <cell r="BE53" t="str">
            <v>NC</v>
          </cell>
          <cell r="BF53">
            <v>0</v>
          </cell>
          <cell r="BG53" t="str">
            <v>NC</v>
          </cell>
          <cell r="BH53">
            <v>0</v>
          </cell>
        </row>
        <row r="54">
          <cell r="A54" t="str">
            <v>AB</v>
          </cell>
          <cell r="B54">
            <v>0</v>
          </cell>
          <cell r="C54" t="str">
            <v>AB</v>
          </cell>
          <cell r="D54">
            <v>0</v>
          </cell>
          <cell r="E54" t="str">
            <v>AB</v>
          </cell>
          <cell r="F54">
            <v>0</v>
          </cell>
          <cell r="G54" t="str">
            <v>AB</v>
          </cell>
          <cell r="H54">
            <v>0</v>
          </cell>
          <cell r="I54" t="str">
            <v>AB</v>
          </cell>
          <cell r="J54">
            <v>0</v>
          </cell>
          <cell r="K54" t="str">
            <v>AB</v>
          </cell>
          <cell r="L54">
            <v>0</v>
          </cell>
          <cell r="M54" t="str">
            <v>AB</v>
          </cell>
          <cell r="N54">
            <v>0</v>
          </cell>
          <cell r="O54" t="str">
            <v>AB</v>
          </cell>
          <cell r="P54">
            <v>0</v>
          </cell>
          <cell r="Q54" t="str">
            <v>AB</v>
          </cell>
          <cell r="R54">
            <v>0</v>
          </cell>
          <cell r="S54" t="str">
            <v>AB</v>
          </cell>
          <cell r="T54">
            <v>0</v>
          </cell>
          <cell r="U54" t="str">
            <v>AB</v>
          </cell>
          <cell r="V54">
            <v>0</v>
          </cell>
          <cell r="W54" t="str">
            <v>AB</v>
          </cell>
          <cell r="X54">
            <v>0</v>
          </cell>
          <cell r="Y54" t="str">
            <v>AB</v>
          </cell>
          <cell r="Z54">
            <v>0</v>
          </cell>
          <cell r="AA54" t="str">
            <v>AB</v>
          </cell>
          <cell r="AB54">
            <v>0</v>
          </cell>
          <cell r="AC54" t="str">
            <v>AB</v>
          </cell>
          <cell r="AD54">
            <v>0</v>
          </cell>
          <cell r="AE54" t="str">
            <v>AB</v>
          </cell>
          <cell r="AF54">
            <v>0</v>
          </cell>
          <cell r="AG54" t="str">
            <v>AB</v>
          </cell>
          <cell r="AH54">
            <v>0</v>
          </cell>
          <cell r="AI54" t="str">
            <v>AB</v>
          </cell>
          <cell r="AJ54">
            <v>0</v>
          </cell>
          <cell r="AK54" t="str">
            <v>AB</v>
          </cell>
          <cell r="AL54">
            <v>0</v>
          </cell>
          <cell r="AM54" t="str">
            <v>AB</v>
          </cell>
          <cell r="AN54">
            <v>0</v>
          </cell>
          <cell r="AO54" t="str">
            <v>AB</v>
          </cell>
          <cell r="AP54">
            <v>0</v>
          </cell>
          <cell r="AQ54" t="str">
            <v>AB</v>
          </cell>
          <cell r="AR54">
            <v>0</v>
          </cell>
          <cell r="AS54" t="str">
            <v>AB</v>
          </cell>
          <cell r="AT54">
            <v>0</v>
          </cell>
          <cell r="AU54" t="str">
            <v>AB</v>
          </cell>
          <cell r="AV54">
            <v>0</v>
          </cell>
          <cell r="AW54" t="str">
            <v>AB</v>
          </cell>
          <cell r="AX54">
            <v>0</v>
          </cell>
          <cell r="AY54" t="str">
            <v>AB</v>
          </cell>
          <cell r="AZ54">
            <v>0</v>
          </cell>
          <cell r="BA54" t="str">
            <v>AB</v>
          </cell>
          <cell r="BB54">
            <v>0</v>
          </cell>
          <cell r="BC54" t="str">
            <v>AB</v>
          </cell>
          <cell r="BD54">
            <v>0</v>
          </cell>
          <cell r="BE54" t="str">
            <v>AB</v>
          </cell>
          <cell r="BF54">
            <v>0</v>
          </cell>
          <cell r="BG54" t="str">
            <v>AB</v>
          </cell>
          <cell r="BH54">
            <v>0</v>
          </cell>
        </row>
        <row r="55">
          <cell r="A55" t="str">
            <v>NC</v>
          </cell>
          <cell r="B55">
            <v>0</v>
          </cell>
          <cell r="C55" t="str">
            <v>NC</v>
          </cell>
          <cell r="D55">
            <v>0</v>
          </cell>
          <cell r="E55" t="str">
            <v>NC</v>
          </cell>
          <cell r="F55">
            <v>0</v>
          </cell>
          <cell r="G55" t="str">
            <v>NC</v>
          </cell>
          <cell r="H55">
            <v>0</v>
          </cell>
          <cell r="I55" t="str">
            <v>NC</v>
          </cell>
          <cell r="J55">
            <v>0</v>
          </cell>
          <cell r="K55" t="str">
            <v>NC</v>
          </cell>
          <cell r="L55">
            <v>0</v>
          </cell>
          <cell r="M55" t="str">
            <v>NC</v>
          </cell>
          <cell r="N55">
            <v>0</v>
          </cell>
          <cell r="O55" t="str">
            <v>NC</v>
          </cell>
          <cell r="P55">
            <v>0</v>
          </cell>
          <cell r="Q55" t="str">
            <v>NC</v>
          </cell>
          <cell r="R55">
            <v>0</v>
          </cell>
          <cell r="S55" t="str">
            <v>NC</v>
          </cell>
          <cell r="T55">
            <v>0</v>
          </cell>
          <cell r="U55" t="str">
            <v>NC</v>
          </cell>
          <cell r="V55">
            <v>0</v>
          </cell>
          <cell r="W55" t="str">
            <v>NC</v>
          </cell>
          <cell r="X55">
            <v>0</v>
          </cell>
          <cell r="Y55" t="str">
            <v>NC</v>
          </cell>
          <cell r="Z55">
            <v>0</v>
          </cell>
          <cell r="AA55" t="str">
            <v>NC</v>
          </cell>
          <cell r="AB55">
            <v>0</v>
          </cell>
          <cell r="AC55" t="str">
            <v>NC</v>
          </cell>
          <cell r="AD55">
            <v>0</v>
          </cell>
          <cell r="AE55" t="str">
            <v>NC</v>
          </cell>
          <cell r="AF55">
            <v>0</v>
          </cell>
          <cell r="AG55" t="str">
            <v>NC</v>
          </cell>
          <cell r="AH55">
            <v>0</v>
          </cell>
          <cell r="AI55" t="str">
            <v>NC</v>
          </cell>
          <cell r="AJ55">
            <v>0</v>
          </cell>
          <cell r="AK55" t="str">
            <v>NC</v>
          </cell>
          <cell r="AL55">
            <v>0</v>
          </cell>
          <cell r="AM55" t="str">
            <v>NC</v>
          </cell>
          <cell r="AN55">
            <v>0</v>
          </cell>
          <cell r="AO55" t="str">
            <v>NC</v>
          </cell>
          <cell r="AP55">
            <v>0</v>
          </cell>
          <cell r="AQ55" t="str">
            <v>NC</v>
          </cell>
          <cell r="AR55">
            <v>0</v>
          </cell>
          <cell r="AS55" t="str">
            <v>NC</v>
          </cell>
          <cell r="AT55">
            <v>0</v>
          </cell>
          <cell r="AU55" t="str">
            <v>NC</v>
          </cell>
          <cell r="AV55">
            <v>0</v>
          </cell>
          <cell r="AW55" t="str">
            <v>NC</v>
          </cell>
          <cell r="AX55">
            <v>0</v>
          </cell>
          <cell r="AY55" t="str">
            <v>NC</v>
          </cell>
          <cell r="AZ55">
            <v>0</v>
          </cell>
          <cell r="BA55" t="str">
            <v>NC</v>
          </cell>
          <cell r="BB55">
            <v>0</v>
          </cell>
          <cell r="BC55" t="str">
            <v>NC</v>
          </cell>
          <cell r="BD55">
            <v>0</v>
          </cell>
          <cell r="BE55" t="str">
            <v>NC</v>
          </cell>
          <cell r="BF55">
            <v>0</v>
          </cell>
          <cell r="BG55" t="str">
            <v>NC</v>
          </cell>
          <cell r="BH55">
            <v>0</v>
          </cell>
        </row>
        <row r="56">
          <cell r="A56" t="str">
            <v>NP</v>
          </cell>
          <cell r="B56">
            <v>0</v>
          </cell>
          <cell r="C56" t="str">
            <v>NP</v>
          </cell>
          <cell r="D56">
            <v>0</v>
          </cell>
          <cell r="E56" t="str">
            <v>NP</v>
          </cell>
          <cell r="F56">
            <v>0</v>
          </cell>
          <cell r="G56" t="str">
            <v>NP</v>
          </cell>
          <cell r="H56">
            <v>0</v>
          </cell>
          <cell r="I56" t="str">
            <v>NP</v>
          </cell>
          <cell r="J56">
            <v>0</v>
          </cell>
          <cell r="K56" t="str">
            <v>NP</v>
          </cell>
          <cell r="L56">
            <v>0</v>
          </cell>
          <cell r="M56" t="str">
            <v>NP</v>
          </cell>
          <cell r="N56">
            <v>0</v>
          </cell>
          <cell r="O56" t="str">
            <v>NP</v>
          </cell>
          <cell r="P56">
            <v>0</v>
          </cell>
          <cell r="Q56" t="str">
            <v>NP</v>
          </cell>
          <cell r="R56">
            <v>0</v>
          </cell>
          <cell r="S56" t="str">
            <v>NP</v>
          </cell>
          <cell r="T56">
            <v>0</v>
          </cell>
          <cell r="U56" t="str">
            <v>NP</v>
          </cell>
          <cell r="V56">
            <v>0</v>
          </cell>
          <cell r="W56" t="str">
            <v>NP</v>
          </cell>
          <cell r="X56">
            <v>0</v>
          </cell>
          <cell r="Y56" t="str">
            <v>NP</v>
          </cell>
          <cell r="Z56">
            <v>0</v>
          </cell>
          <cell r="AA56" t="str">
            <v>NP</v>
          </cell>
          <cell r="AB56">
            <v>0</v>
          </cell>
          <cell r="AC56" t="str">
            <v>NP</v>
          </cell>
          <cell r="AD56">
            <v>0</v>
          </cell>
          <cell r="AE56" t="str">
            <v>NP</v>
          </cell>
          <cell r="AF56">
            <v>0</v>
          </cell>
          <cell r="AG56" t="str">
            <v>NP</v>
          </cell>
          <cell r="AH56">
            <v>0</v>
          </cell>
          <cell r="AI56" t="str">
            <v>NP</v>
          </cell>
          <cell r="AJ56">
            <v>0</v>
          </cell>
          <cell r="AK56" t="str">
            <v>NP</v>
          </cell>
          <cell r="AL56">
            <v>0</v>
          </cell>
          <cell r="AM56" t="str">
            <v>NP</v>
          </cell>
          <cell r="AN56">
            <v>0</v>
          </cell>
          <cell r="AO56" t="str">
            <v>NP</v>
          </cell>
          <cell r="AP56">
            <v>0</v>
          </cell>
          <cell r="AQ56" t="str">
            <v>NP</v>
          </cell>
          <cell r="AR56">
            <v>0</v>
          </cell>
          <cell r="AS56" t="str">
            <v>NP</v>
          </cell>
          <cell r="AT56">
            <v>0</v>
          </cell>
          <cell r="AU56" t="str">
            <v>NP</v>
          </cell>
          <cell r="AV56">
            <v>0</v>
          </cell>
          <cell r="AW56" t="str">
            <v>NP</v>
          </cell>
          <cell r="AX56">
            <v>0</v>
          </cell>
          <cell r="AY56" t="str">
            <v>NP</v>
          </cell>
          <cell r="AZ56">
            <v>0</v>
          </cell>
          <cell r="BA56" t="str">
            <v>NP</v>
          </cell>
          <cell r="BB56">
            <v>0</v>
          </cell>
          <cell r="BC56" t="str">
            <v>NP</v>
          </cell>
          <cell r="BD56">
            <v>0</v>
          </cell>
          <cell r="BE56" t="str">
            <v>NP</v>
          </cell>
          <cell r="BF56">
            <v>0</v>
          </cell>
          <cell r="BG56" t="str">
            <v>NP</v>
          </cell>
          <cell r="BH56">
            <v>0</v>
          </cell>
        </row>
        <row r="57">
          <cell r="A57" t="str">
            <v>50 m</v>
          </cell>
          <cell r="B57" t="str">
            <v>PTS</v>
          </cell>
          <cell r="C57" t="str">
            <v>60 m</v>
          </cell>
          <cell r="D57" t="str">
            <v>PTS</v>
          </cell>
          <cell r="E57" t="str">
            <v>80 m</v>
          </cell>
          <cell r="F57" t="str">
            <v>PTS</v>
          </cell>
          <cell r="G57" t="str">
            <v>50 m H.</v>
          </cell>
          <cell r="H57" t="str">
            <v>PTS</v>
          </cell>
          <cell r="I57" t="str">
            <v>60 m H.</v>
          </cell>
          <cell r="J57" t="str">
            <v>PTS</v>
          </cell>
          <cell r="K57" t="str">
            <v>100 m H.</v>
          </cell>
          <cell r="L57" t="str">
            <v>PTS</v>
          </cell>
          <cell r="M57" t="str">
            <v>120 m</v>
          </cell>
          <cell r="N57" t="str">
            <v>PTS</v>
          </cell>
          <cell r="O57" t="str">
            <v>300 m</v>
          </cell>
          <cell r="P57" t="str">
            <v>PTS</v>
          </cell>
          <cell r="Q57" t="str">
            <v>320 m H</v>
          </cell>
          <cell r="R57" t="str">
            <v>PTS</v>
          </cell>
          <cell r="S57" t="str">
            <v>400 m</v>
          </cell>
          <cell r="T57" t="str">
            <v>PTS</v>
          </cell>
          <cell r="U57" t="str">
            <v>400 m H</v>
          </cell>
          <cell r="V57" t="str">
            <v>PTS</v>
          </cell>
          <cell r="W57" t="str">
            <v>500 m</v>
          </cell>
          <cell r="X57" t="str">
            <v>PTS</v>
          </cell>
          <cell r="Y57" t="str">
            <v>1000 m</v>
          </cell>
          <cell r="Z57" t="str">
            <v>PTS</v>
          </cell>
          <cell r="AA57" t="str">
            <v>1000 m</v>
          </cell>
          <cell r="AB57" t="str">
            <v>PTS</v>
          </cell>
          <cell r="AC57" t="str">
            <v>2000 m</v>
          </cell>
          <cell r="AD57" t="str">
            <v>PTS</v>
          </cell>
          <cell r="AE57" t="str">
            <v>2000 m</v>
          </cell>
          <cell r="AF57" t="str">
            <v>PTS</v>
          </cell>
          <cell r="AG57" t="str">
            <v>3000 m</v>
          </cell>
          <cell r="AH57" t="str">
            <v>PTS</v>
          </cell>
          <cell r="AI57" t="str">
            <v>3000 m</v>
          </cell>
          <cell r="AJ57" t="str">
            <v>PTS</v>
          </cell>
          <cell r="AK57" t="str">
            <v>2 km marche</v>
          </cell>
          <cell r="AL57" t="str">
            <v>PTS</v>
          </cell>
          <cell r="AM57" t="str">
            <v>3 km marche</v>
          </cell>
          <cell r="AN57" t="str">
            <v>PTS</v>
          </cell>
          <cell r="AO57" t="str">
            <v>3 km marche</v>
          </cell>
          <cell r="AP57" t="str">
            <v>PTS</v>
          </cell>
          <cell r="AQ57" t="str">
            <v>3 km marche</v>
          </cell>
          <cell r="AR57" t="str">
            <v>PTS</v>
          </cell>
          <cell r="AS57" t="str">
            <v>LONGUEUR</v>
          </cell>
          <cell r="AT57" t="str">
            <v>PTS</v>
          </cell>
          <cell r="AU57" t="str">
            <v>T.S.</v>
          </cell>
          <cell r="AV57" t="str">
            <v>PTS</v>
          </cell>
          <cell r="AW57" t="str">
            <v>HAUTEUR</v>
          </cell>
          <cell r="AX57" t="str">
            <v>PTS</v>
          </cell>
          <cell r="AY57" t="str">
            <v>PERCHE</v>
          </cell>
          <cell r="AZ57" t="str">
            <v>PTS</v>
          </cell>
          <cell r="BA57" t="str">
            <v>POIDS</v>
          </cell>
          <cell r="BB57" t="str">
            <v>PTS</v>
          </cell>
          <cell r="BC57" t="str">
            <v>DISQUE</v>
          </cell>
          <cell r="BD57" t="str">
            <v>PTS</v>
          </cell>
          <cell r="BE57" t="str">
            <v>JAVELOT</v>
          </cell>
          <cell r="BF57" t="str">
            <v>PTS</v>
          </cell>
          <cell r="BG57" t="str">
            <v>Marteau</v>
          </cell>
          <cell r="BH57" t="str">
            <v>PTS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RY T1 J2"/>
      <sheetName val="Points T1 J2"/>
      <sheetName val="Relais T1 J2"/>
      <sheetName val="MoF T1 J2"/>
      <sheetName val="MoM T1 J2"/>
      <sheetName val="PoF T1 J2"/>
      <sheetName val="PoM T1 J2"/>
      <sheetName val="BEF T1 J2"/>
      <sheetName val="BeM T1 J2"/>
      <sheetName val="Feuil1"/>
      <sheetName val="Table Mo"/>
      <sheetName val="Table Po"/>
      <sheetName val="Table BeF"/>
      <sheetName val="Table BeM"/>
      <sheetName val="Table MiF"/>
      <sheetName val="Table MiM"/>
      <sheetName val="Table Femmes"/>
      <sheetName val="Table Homm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A1" t="str">
            <v>50 m</v>
          </cell>
          <cell r="B1" t="str">
            <v>PTS</v>
          </cell>
          <cell r="C1" t="str">
            <v>50 haies</v>
          </cell>
          <cell r="D1" t="str">
            <v>PTS</v>
          </cell>
          <cell r="E1" t="str">
            <v>300 m</v>
          </cell>
          <cell r="F1" t="str">
            <v>PTS</v>
          </cell>
          <cell r="G1" t="str">
            <v>500 m</v>
          </cell>
          <cell r="H1" t="str">
            <v>PTS</v>
          </cell>
          <cell r="I1" t="str">
            <v>600 m</v>
          </cell>
          <cell r="J1" t="str">
            <v>PTS</v>
          </cell>
          <cell r="K1" t="str">
            <v>500 marche</v>
          </cell>
          <cell r="L1" t="str">
            <v>PTS</v>
          </cell>
          <cell r="M1" t="str">
            <v>600 marche</v>
          </cell>
          <cell r="N1" t="str">
            <v>PTS</v>
          </cell>
          <cell r="O1" t="str">
            <v>Longueur</v>
          </cell>
          <cell r="P1" t="str">
            <v>PTS</v>
          </cell>
          <cell r="Q1" t="str">
            <v>Triple saut</v>
          </cell>
          <cell r="R1" t="str">
            <v>PTS</v>
          </cell>
          <cell r="W1" t="str">
            <v>Poids</v>
          </cell>
          <cell r="X1" t="str">
            <v>PTS</v>
          </cell>
          <cell r="Y1" t="str">
            <v>Balles</v>
          </cell>
          <cell r="Z1" t="str">
            <v>PTS</v>
          </cell>
          <cell r="AA1" t="str">
            <v>Anneau</v>
          </cell>
          <cell r="AB1" t="str">
            <v>PTS</v>
          </cell>
          <cell r="AC1" t="str">
            <v>Marteau</v>
          </cell>
          <cell r="AD1" t="str">
            <v>PTS</v>
          </cell>
        </row>
        <row r="2">
          <cell r="A2">
            <v>1</v>
          </cell>
          <cell r="B2">
            <v>25</v>
          </cell>
          <cell r="C2">
            <v>0</v>
          </cell>
          <cell r="D2">
            <v>25</v>
          </cell>
          <cell r="E2">
            <v>0</v>
          </cell>
          <cell r="F2">
            <v>25</v>
          </cell>
          <cell r="G2">
            <v>0</v>
          </cell>
          <cell r="H2">
            <v>25</v>
          </cell>
          <cell r="I2">
            <v>0</v>
          </cell>
          <cell r="J2">
            <v>25</v>
          </cell>
          <cell r="K2">
            <v>0</v>
          </cell>
          <cell r="L2">
            <v>25</v>
          </cell>
          <cell r="M2">
            <v>0</v>
          </cell>
          <cell r="N2">
            <v>25</v>
          </cell>
          <cell r="O2">
            <v>0</v>
          </cell>
          <cell r="P2">
            <v>1</v>
          </cell>
          <cell r="Q2">
            <v>0</v>
          </cell>
          <cell r="R2">
            <v>1</v>
          </cell>
          <cell r="W2">
            <v>0</v>
          </cell>
          <cell r="X2">
            <v>1</v>
          </cell>
          <cell r="Y2">
            <v>0</v>
          </cell>
          <cell r="Z2">
            <v>1</v>
          </cell>
          <cell r="AA2">
            <v>0</v>
          </cell>
          <cell r="AB2">
            <v>1</v>
          </cell>
          <cell r="AC2">
            <v>0</v>
          </cell>
          <cell r="AD2">
            <v>1</v>
          </cell>
        </row>
        <row r="3">
          <cell r="A3">
            <v>76</v>
          </cell>
          <cell r="B3">
            <v>25</v>
          </cell>
          <cell r="C3">
            <v>81</v>
          </cell>
          <cell r="D3">
            <v>25</v>
          </cell>
          <cell r="E3">
            <v>590</v>
          </cell>
          <cell r="F3">
            <v>25</v>
          </cell>
          <cell r="G3">
            <v>1400</v>
          </cell>
          <cell r="H3">
            <v>25</v>
          </cell>
          <cell r="I3">
            <v>2000</v>
          </cell>
          <cell r="J3">
            <v>25</v>
          </cell>
          <cell r="K3">
            <v>2500</v>
          </cell>
          <cell r="L3">
            <v>25</v>
          </cell>
          <cell r="M3">
            <v>2350</v>
          </cell>
          <cell r="N3">
            <v>25</v>
          </cell>
          <cell r="O3">
            <v>100</v>
          </cell>
          <cell r="P3">
            <v>2</v>
          </cell>
          <cell r="Q3" t="str">
            <v>2?2</v>
          </cell>
          <cell r="R3">
            <v>2</v>
          </cell>
          <cell r="W3">
            <v>140</v>
          </cell>
          <cell r="X3">
            <v>2</v>
          </cell>
          <cell r="Y3">
            <v>100</v>
          </cell>
          <cell r="Z3">
            <v>2</v>
          </cell>
          <cell r="AA3">
            <v>200</v>
          </cell>
          <cell r="AB3">
            <v>2</v>
          </cell>
          <cell r="AD3">
            <v>2</v>
          </cell>
        </row>
        <row r="4">
          <cell r="A4">
            <v>77</v>
          </cell>
          <cell r="B4">
            <v>24</v>
          </cell>
          <cell r="C4">
            <v>82</v>
          </cell>
          <cell r="D4">
            <v>24</v>
          </cell>
          <cell r="E4">
            <v>591</v>
          </cell>
          <cell r="F4">
            <v>24</v>
          </cell>
          <cell r="G4">
            <v>1401</v>
          </cell>
          <cell r="H4">
            <v>24</v>
          </cell>
          <cell r="I4">
            <v>2001</v>
          </cell>
          <cell r="J4">
            <v>24</v>
          </cell>
          <cell r="K4">
            <v>2501</v>
          </cell>
          <cell r="L4">
            <v>24</v>
          </cell>
          <cell r="M4">
            <v>3251</v>
          </cell>
          <cell r="N4">
            <v>24</v>
          </cell>
          <cell r="O4">
            <v>110</v>
          </cell>
          <cell r="P4">
            <v>3</v>
          </cell>
          <cell r="Q4">
            <v>250</v>
          </cell>
          <cell r="R4">
            <v>3</v>
          </cell>
          <cell r="W4">
            <v>170</v>
          </cell>
          <cell r="X4">
            <v>3</v>
          </cell>
          <cell r="Y4">
            <v>200</v>
          </cell>
          <cell r="Z4">
            <v>3</v>
          </cell>
          <cell r="AA4">
            <v>300</v>
          </cell>
          <cell r="AB4">
            <v>3</v>
          </cell>
          <cell r="AD4">
            <v>3</v>
          </cell>
        </row>
        <row r="5">
          <cell r="A5">
            <v>78</v>
          </cell>
          <cell r="B5">
            <v>23</v>
          </cell>
          <cell r="C5">
            <v>83</v>
          </cell>
          <cell r="D5">
            <v>23</v>
          </cell>
          <cell r="E5">
            <v>1000</v>
          </cell>
          <cell r="F5">
            <v>24</v>
          </cell>
          <cell r="G5">
            <v>1410</v>
          </cell>
          <cell r="H5">
            <v>24</v>
          </cell>
          <cell r="I5">
            <v>2010</v>
          </cell>
          <cell r="J5">
            <v>24</v>
          </cell>
          <cell r="K5">
            <v>2540</v>
          </cell>
          <cell r="L5">
            <v>24</v>
          </cell>
          <cell r="M5">
            <v>3300</v>
          </cell>
          <cell r="N5">
            <v>24</v>
          </cell>
          <cell r="O5">
            <v>120</v>
          </cell>
          <cell r="P5">
            <v>4</v>
          </cell>
          <cell r="Q5">
            <v>260</v>
          </cell>
          <cell r="R5">
            <v>4</v>
          </cell>
          <cell r="W5">
            <v>200</v>
          </cell>
          <cell r="X5">
            <v>4</v>
          </cell>
          <cell r="Y5">
            <v>300</v>
          </cell>
          <cell r="Z5">
            <v>4</v>
          </cell>
          <cell r="AA5">
            <v>400</v>
          </cell>
          <cell r="AB5">
            <v>4</v>
          </cell>
          <cell r="AD5">
            <v>4</v>
          </cell>
        </row>
        <row r="6">
          <cell r="A6">
            <v>79</v>
          </cell>
          <cell r="B6">
            <v>22</v>
          </cell>
          <cell r="C6">
            <v>84</v>
          </cell>
          <cell r="D6">
            <v>22</v>
          </cell>
          <cell r="E6">
            <v>1001</v>
          </cell>
          <cell r="F6">
            <v>23</v>
          </cell>
          <cell r="G6">
            <v>1411</v>
          </cell>
          <cell r="H6">
            <v>23</v>
          </cell>
          <cell r="I6">
            <v>2011</v>
          </cell>
          <cell r="J6">
            <v>23</v>
          </cell>
          <cell r="K6">
            <v>2541</v>
          </cell>
          <cell r="L6">
            <v>23</v>
          </cell>
          <cell r="M6">
            <v>3301</v>
          </cell>
          <cell r="N6">
            <v>23</v>
          </cell>
          <cell r="O6">
            <v>130</v>
          </cell>
          <cell r="P6">
            <v>5</v>
          </cell>
          <cell r="Q6">
            <v>280</v>
          </cell>
          <cell r="R6">
            <v>5</v>
          </cell>
          <cell r="W6">
            <v>230</v>
          </cell>
          <cell r="X6">
            <v>5</v>
          </cell>
          <cell r="Y6">
            <v>400</v>
          </cell>
          <cell r="Z6">
            <v>5</v>
          </cell>
          <cell r="AA6">
            <v>500</v>
          </cell>
          <cell r="AB6">
            <v>5</v>
          </cell>
          <cell r="AD6">
            <v>5</v>
          </cell>
        </row>
        <row r="7">
          <cell r="A7">
            <v>80</v>
          </cell>
          <cell r="B7">
            <v>21</v>
          </cell>
          <cell r="C7">
            <v>85</v>
          </cell>
          <cell r="D7">
            <v>22</v>
          </cell>
          <cell r="E7">
            <v>1010</v>
          </cell>
          <cell r="F7">
            <v>23</v>
          </cell>
          <cell r="G7">
            <v>1420</v>
          </cell>
          <cell r="H7">
            <v>23</v>
          </cell>
          <cell r="I7">
            <v>2020</v>
          </cell>
          <cell r="J7">
            <v>23</v>
          </cell>
          <cell r="K7">
            <v>2580</v>
          </cell>
          <cell r="L7">
            <v>23</v>
          </cell>
          <cell r="M7">
            <v>3350</v>
          </cell>
          <cell r="N7">
            <v>23</v>
          </cell>
          <cell r="O7">
            <v>140</v>
          </cell>
          <cell r="P7">
            <v>6</v>
          </cell>
          <cell r="Q7">
            <v>300</v>
          </cell>
          <cell r="R7">
            <v>6</v>
          </cell>
          <cell r="W7">
            <v>260</v>
          </cell>
          <cell r="X7">
            <v>6</v>
          </cell>
          <cell r="Y7">
            <v>500</v>
          </cell>
          <cell r="Z7">
            <v>6</v>
          </cell>
          <cell r="AA7">
            <v>600</v>
          </cell>
          <cell r="AB7">
            <v>6</v>
          </cell>
          <cell r="AD7">
            <v>6</v>
          </cell>
        </row>
        <row r="8">
          <cell r="A8">
            <v>81</v>
          </cell>
          <cell r="B8">
            <v>20</v>
          </cell>
          <cell r="C8">
            <v>86</v>
          </cell>
          <cell r="D8">
            <v>21</v>
          </cell>
          <cell r="E8">
            <v>1011</v>
          </cell>
          <cell r="F8">
            <v>22</v>
          </cell>
          <cell r="G8">
            <v>1421</v>
          </cell>
          <cell r="H8">
            <v>22</v>
          </cell>
          <cell r="I8">
            <v>2021</v>
          </cell>
          <cell r="J8">
            <v>22</v>
          </cell>
          <cell r="K8">
            <v>3581</v>
          </cell>
          <cell r="L8">
            <v>22</v>
          </cell>
          <cell r="M8">
            <v>3351</v>
          </cell>
          <cell r="N8">
            <v>22</v>
          </cell>
          <cell r="O8">
            <v>150</v>
          </cell>
          <cell r="P8">
            <v>7</v>
          </cell>
          <cell r="Q8">
            <v>320</v>
          </cell>
          <cell r="R8">
            <v>7</v>
          </cell>
          <cell r="W8">
            <v>290</v>
          </cell>
          <cell r="X8">
            <v>7</v>
          </cell>
          <cell r="Y8">
            <v>550</v>
          </cell>
          <cell r="Z8">
            <v>7</v>
          </cell>
          <cell r="AA8">
            <v>700</v>
          </cell>
          <cell r="AB8">
            <v>7</v>
          </cell>
          <cell r="AD8">
            <v>7</v>
          </cell>
        </row>
        <row r="9">
          <cell r="A9">
            <v>82</v>
          </cell>
          <cell r="B9">
            <v>20</v>
          </cell>
          <cell r="C9">
            <v>87</v>
          </cell>
          <cell r="D9">
            <v>21</v>
          </cell>
          <cell r="E9">
            <v>1020</v>
          </cell>
          <cell r="F9">
            <v>22</v>
          </cell>
          <cell r="G9">
            <v>1440</v>
          </cell>
          <cell r="H9">
            <v>22</v>
          </cell>
          <cell r="I9">
            <v>2040</v>
          </cell>
          <cell r="J9">
            <v>22</v>
          </cell>
          <cell r="K9">
            <v>3020</v>
          </cell>
          <cell r="L9">
            <v>22</v>
          </cell>
          <cell r="M9">
            <v>3400</v>
          </cell>
          <cell r="N9">
            <v>22</v>
          </cell>
          <cell r="O9">
            <v>160</v>
          </cell>
          <cell r="P9">
            <v>8</v>
          </cell>
          <cell r="Q9">
            <v>340</v>
          </cell>
          <cell r="R9">
            <v>8</v>
          </cell>
          <cell r="W9">
            <v>320</v>
          </cell>
          <cell r="X9">
            <v>8</v>
          </cell>
          <cell r="Y9">
            <v>600</v>
          </cell>
          <cell r="Z9">
            <v>8</v>
          </cell>
          <cell r="AA9">
            <v>800</v>
          </cell>
          <cell r="AB9">
            <v>8</v>
          </cell>
          <cell r="AD9">
            <v>8</v>
          </cell>
        </row>
        <row r="10">
          <cell r="A10">
            <v>83</v>
          </cell>
          <cell r="B10">
            <v>19</v>
          </cell>
          <cell r="C10">
            <v>88</v>
          </cell>
          <cell r="D10">
            <v>21</v>
          </cell>
          <cell r="E10">
            <v>1021</v>
          </cell>
          <cell r="F10">
            <v>21</v>
          </cell>
          <cell r="G10">
            <v>1441</v>
          </cell>
          <cell r="H10">
            <v>21</v>
          </cell>
          <cell r="I10">
            <v>2041</v>
          </cell>
          <cell r="J10">
            <v>21</v>
          </cell>
          <cell r="K10">
            <v>3021</v>
          </cell>
          <cell r="L10">
            <v>21</v>
          </cell>
          <cell r="M10">
            <v>3401</v>
          </cell>
          <cell r="N10">
            <v>21</v>
          </cell>
          <cell r="O10">
            <v>170</v>
          </cell>
          <cell r="P10">
            <v>9</v>
          </cell>
          <cell r="Q10">
            <v>360</v>
          </cell>
          <cell r="R10">
            <v>9</v>
          </cell>
          <cell r="W10">
            <v>350</v>
          </cell>
          <cell r="X10">
            <v>9</v>
          </cell>
          <cell r="Y10">
            <v>650</v>
          </cell>
          <cell r="Z10">
            <v>9</v>
          </cell>
          <cell r="AA10">
            <v>900</v>
          </cell>
          <cell r="AB10">
            <v>9</v>
          </cell>
          <cell r="AD10">
            <v>9</v>
          </cell>
        </row>
        <row r="11">
          <cell r="A11">
            <v>84</v>
          </cell>
          <cell r="B11">
            <v>19</v>
          </cell>
          <cell r="C11">
            <v>89</v>
          </cell>
          <cell r="D11">
            <v>20</v>
          </cell>
          <cell r="E11">
            <v>1030</v>
          </cell>
          <cell r="F11">
            <v>21</v>
          </cell>
          <cell r="G11">
            <v>1460</v>
          </cell>
          <cell r="H11">
            <v>21</v>
          </cell>
          <cell r="I11">
            <v>2060</v>
          </cell>
          <cell r="J11">
            <v>21</v>
          </cell>
          <cell r="K11">
            <v>3060</v>
          </cell>
          <cell r="L11">
            <v>21</v>
          </cell>
          <cell r="M11">
            <v>3450</v>
          </cell>
          <cell r="N11">
            <v>21</v>
          </cell>
          <cell r="O11">
            <v>180</v>
          </cell>
          <cell r="P11">
            <v>10</v>
          </cell>
          <cell r="Q11">
            <v>380</v>
          </cell>
          <cell r="R11">
            <v>10</v>
          </cell>
          <cell r="W11">
            <v>380</v>
          </cell>
          <cell r="X11">
            <v>10</v>
          </cell>
          <cell r="Y11">
            <v>700</v>
          </cell>
          <cell r="Z11">
            <v>10</v>
          </cell>
          <cell r="AA11">
            <v>1000</v>
          </cell>
          <cell r="AB11">
            <v>10</v>
          </cell>
          <cell r="AD11">
            <v>10</v>
          </cell>
        </row>
        <row r="12">
          <cell r="A12">
            <v>85</v>
          </cell>
          <cell r="B12">
            <v>18</v>
          </cell>
          <cell r="C12">
            <v>90</v>
          </cell>
          <cell r="D12">
            <v>20</v>
          </cell>
          <cell r="E12">
            <v>1031</v>
          </cell>
          <cell r="F12">
            <v>20</v>
          </cell>
          <cell r="G12">
            <v>1461</v>
          </cell>
          <cell r="H12">
            <v>20</v>
          </cell>
          <cell r="I12">
            <v>2061</v>
          </cell>
          <cell r="J12">
            <v>20</v>
          </cell>
          <cell r="K12">
            <v>3061</v>
          </cell>
          <cell r="L12">
            <v>20</v>
          </cell>
          <cell r="M12">
            <v>3451</v>
          </cell>
          <cell r="N12">
            <v>20</v>
          </cell>
          <cell r="O12">
            <v>190</v>
          </cell>
          <cell r="P12">
            <v>11</v>
          </cell>
          <cell r="Q12">
            <v>400</v>
          </cell>
          <cell r="R12">
            <v>11</v>
          </cell>
          <cell r="W12">
            <v>410</v>
          </cell>
          <cell r="X12">
            <v>11</v>
          </cell>
          <cell r="Y12">
            <v>800</v>
          </cell>
          <cell r="Z12">
            <v>11</v>
          </cell>
          <cell r="AA12">
            <v>1100</v>
          </cell>
          <cell r="AB12">
            <v>11</v>
          </cell>
          <cell r="AD12">
            <v>11</v>
          </cell>
        </row>
        <row r="13">
          <cell r="A13">
            <v>86</v>
          </cell>
          <cell r="B13">
            <v>18</v>
          </cell>
          <cell r="C13">
            <v>91</v>
          </cell>
          <cell r="D13">
            <v>20</v>
          </cell>
          <cell r="E13">
            <v>1050</v>
          </cell>
          <cell r="F13">
            <v>20</v>
          </cell>
          <cell r="G13">
            <v>1490</v>
          </cell>
          <cell r="H13">
            <v>20</v>
          </cell>
          <cell r="I13">
            <v>2080</v>
          </cell>
          <cell r="J13">
            <v>20</v>
          </cell>
          <cell r="K13">
            <v>3100</v>
          </cell>
          <cell r="L13">
            <v>20</v>
          </cell>
          <cell r="M13">
            <v>3500</v>
          </cell>
          <cell r="N13">
            <v>20</v>
          </cell>
          <cell r="O13">
            <v>200</v>
          </cell>
          <cell r="P13">
            <v>12</v>
          </cell>
          <cell r="Q13">
            <v>420</v>
          </cell>
          <cell r="R13">
            <v>12</v>
          </cell>
          <cell r="W13">
            <v>440</v>
          </cell>
          <cell r="X13">
            <v>12</v>
          </cell>
          <cell r="Y13">
            <v>900</v>
          </cell>
          <cell r="Z13">
            <v>12</v>
          </cell>
          <cell r="AA13">
            <v>1200</v>
          </cell>
          <cell r="AB13">
            <v>12</v>
          </cell>
          <cell r="AD13">
            <v>12</v>
          </cell>
        </row>
        <row r="14">
          <cell r="A14">
            <v>87</v>
          </cell>
          <cell r="B14">
            <v>18</v>
          </cell>
          <cell r="C14">
            <v>92</v>
          </cell>
          <cell r="D14">
            <v>19</v>
          </cell>
          <cell r="E14">
            <v>1051</v>
          </cell>
          <cell r="F14">
            <v>19</v>
          </cell>
          <cell r="G14">
            <v>1491</v>
          </cell>
          <cell r="H14">
            <v>19</v>
          </cell>
          <cell r="I14">
            <v>2081</v>
          </cell>
          <cell r="J14">
            <v>19</v>
          </cell>
          <cell r="K14">
            <v>3101</v>
          </cell>
          <cell r="L14">
            <v>19</v>
          </cell>
          <cell r="M14">
            <v>3501</v>
          </cell>
          <cell r="N14">
            <v>19</v>
          </cell>
          <cell r="O14">
            <v>210</v>
          </cell>
          <cell r="P14">
            <v>13</v>
          </cell>
          <cell r="Q14">
            <v>440</v>
          </cell>
          <cell r="R14">
            <v>13</v>
          </cell>
          <cell r="W14">
            <v>470</v>
          </cell>
          <cell r="X14">
            <v>13</v>
          </cell>
          <cell r="Y14">
            <v>1000</v>
          </cell>
          <cell r="Z14">
            <v>13</v>
          </cell>
          <cell r="AA14">
            <v>1300</v>
          </cell>
          <cell r="AB14">
            <v>13</v>
          </cell>
          <cell r="AD14">
            <v>13</v>
          </cell>
        </row>
        <row r="15">
          <cell r="A15">
            <v>88</v>
          </cell>
          <cell r="B15">
            <v>17</v>
          </cell>
          <cell r="C15">
            <v>93</v>
          </cell>
          <cell r="D15">
            <v>19</v>
          </cell>
          <cell r="E15">
            <v>1070</v>
          </cell>
          <cell r="F15">
            <v>19</v>
          </cell>
          <cell r="G15">
            <v>1520</v>
          </cell>
          <cell r="H15">
            <v>19</v>
          </cell>
          <cell r="I15">
            <v>2110</v>
          </cell>
          <cell r="J15">
            <v>19</v>
          </cell>
          <cell r="K15">
            <v>3150</v>
          </cell>
          <cell r="L15">
            <v>19</v>
          </cell>
          <cell r="M15">
            <v>3550</v>
          </cell>
          <cell r="N15">
            <v>19</v>
          </cell>
          <cell r="O15">
            <v>220</v>
          </cell>
          <cell r="P15">
            <v>14</v>
          </cell>
          <cell r="Q15">
            <v>460</v>
          </cell>
          <cell r="R15">
            <v>14</v>
          </cell>
          <cell r="W15">
            <v>500</v>
          </cell>
          <cell r="X15">
            <v>14</v>
          </cell>
          <cell r="Y15">
            <v>1100</v>
          </cell>
          <cell r="Z15">
            <v>14</v>
          </cell>
          <cell r="AA15">
            <v>1400</v>
          </cell>
          <cell r="AB15">
            <v>14</v>
          </cell>
          <cell r="AD15">
            <v>14</v>
          </cell>
        </row>
        <row r="16">
          <cell r="A16">
            <v>89</v>
          </cell>
          <cell r="B16">
            <v>17</v>
          </cell>
          <cell r="C16">
            <v>94</v>
          </cell>
          <cell r="D16">
            <v>19</v>
          </cell>
          <cell r="E16">
            <v>1071</v>
          </cell>
          <cell r="F16">
            <v>18</v>
          </cell>
          <cell r="G16">
            <v>1521</v>
          </cell>
          <cell r="H16">
            <v>18</v>
          </cell>
          <cell r="I16">
            <v>2111</v>
          </cell>
          <cell r="J16">
            <v>18</v>
          </cell>
          <cell r="K16">
            <v>3151</v>
          </cell>
          <cell r="L16">
            <v>18</v>
          </cell>
          <cell r="M16">
            <v>3551</v>
          </cell>
          <cell r="N16">
            <v>18</v>
          </cell>
          <cell r="O16">
            <v>230</v>
          </cell>
          <cell r="P16">
            <v>15</v>
          </cell>
          <cell r="Q16">
            <v>480</v>
          </cell>
          <cell r="R16">
            <v>15</v>
          </cell>
          <cell r="W16">
            <v>530</v>
          </cell>
          <cell r="X16">
            <v>15</v>
          </cell>
          <cell r="Y16">
            <v>1200</v>
          </cell>
          <cell r="Z16">
            <v>15</v>
          </cell>
          <cell r="AA16">
            <v>1500</v>
          </cell>
          <cell r="AB16">
            <v>15</v>
          </cell>
          <cell r="AD16">
            <v>15</v>
          </cell>
        </row>
        <row r="17">
          <cell r="A17">
            <v>90</v>
          </cell>
          <cell r="B17">
            <v>17</v>
          </cell>
          <cell r="C17">
            <v>95</v>
          </cell>
          <cell r="D17">
            <v>18</v>
          </cell>
          <cell r="E17">
            <v>1090</v>
          </cell>
          <cell r="F17">
            <v>18</v>
          </cell>
          <cell r="G17">
            <v>1560</v>
          </cell>
          <cell r="H17">
            <v>18</v>
          </cell>
          <cell r="I17">
            <v>2150</v>
          </cell>
          <cell r="J17">
            <v>18</v>
          </cell>
          <cell r="K17">
            <v>3200</v>
          </cell>
          <cell r="L17">
            <v>18</v>
          </cell>
          <cell r="M17">
            <v>4000</v>
          </cell>
          <cell r="N17">
            <v>18</v>
          </cell>
          <cell r="O17">
            <v>240</v>
          </cell>
          <cell r="P17">
            <v>16</v>
          </cell>
          <cell r="Q17">
            <v>500</v>
          </cell>
          <cell r="R17">
            <v>16</v>
          </cell>
          <cell r="W17">
            <v>560</v>
          </cell>
          <cell r="X17">
            <v>16</v>
          </cell>
          <cell r="Y17">
            <v>1300</v>
          </cell>
          <cell r="Z17">
            <v>16</v>
          </cell>
          <cell r="AA17">
            <v>1600</v>
          </cell>
          <cell r="AB17">
            <v>16</v>
          </cell>
          <cell r="AD17">
            <v>16</v>
          </cell>
        </row>
        <row r="18">
          <cell r="A18">
            <v>91</v>
          </cell>
          <cell r="B18">
            <v>16</v>
          </cell>
          <cell r="C18">
            <v>96</v>
          </cell>
          <cell r="D18">
            <v>18</v>
          </cell>
          <cell r="E18">
            <v>1091</v>
          </cell>
          <cell r="F18">
            <v>17</v>
          </cell>
          <cell r="G18">
            <v>1561</v>
          </cell>
          <cell r="H18">
            <v>17</v>
          </cell>
          <cell r="I18">
            <v>2151</v>
          </cell>
          <cell r="J18">
            <v>17</v>
          </cell>
          <cell r="K18">
            <v>3201</v>
          </cell>
          <cell r="L18">
            <v>17</v>
          </cell>
          <cell r="M18">
            <v>4001</v>
          </cell>
          <cell r="N18">
            <v>17</v>
          </cell>
          <cell r="O18">
            <v>260</v>
          </cell>
          <cell r="P18">
            <v>17</v>
          </cell>
          <cell r="Q18">
            <v>520</v>
          </cell>
          <cell r="R18">
            <v>17</v>
          </cell>
          <cell r="W18">
            <v>580</v>
          </cell>
          <cell r="X18">
            <v>17</v>
          </cell>
          <cell r="Y18">
            <v>1400</v>
          </cell>
          <cell r="Z18">
            <v>17</v>
          </cell>
          <cell r="AA18">
            <v>1700</v>
          </cell>
          <cell r="AB18">
            <v>17</v>
          </cell>
          <cell r="AD18">
            <v>17</v>
          </cell>
        </row>
        <row r="19">
          <cell r="A19">
            <v>92</v>
          </cell>
          <cell r="B19">
            <v>16</v>
          </cell>
          <cell r="C19">
            <v>97</v>
          </cell>
          <cell r="D19">
            <v>18</v>
          </cell>
          <cell r="E19">
            <v>1110</v>
          </cell>
          <cell r="F19">
            <v>17</v>
          </cell>
          <cell r="G19">
            <v>2000</v>
          </cell>
          <cell r="H19">
            <v>17</v>
          </cell>
          <cell r="I19">
            <v>2200</v>
          </cell>
          <cell r="J19">
            <v>17</v>
          </cell>
          <cell r="K19">
            <v>3270</v>
          </cell>
          <cell r="L19">
            <v>17</v>
          </cell>
          <cell r="M19">
            <v>4080</v>
          </cell>
          <cell r="N19">
            <v>17</v>
          </cell>
          <cell r="O19">
            <v>280</v>
          </cell>
          <cell r="P19">
            <v>18</v>
          </cell>
          <cell r="Q19">
            <v>540</v>
          </cell>
          <cell r="R19">
            <v>18</v>
          </cell>
          <cell r="W19">
            <v>620</v>
          </cell>
          <cell r="X19">
            <v>18</v>
          </cell>
          <cell r="Y19">
            <v>1600</v>
          </cell>
          <cell r="Z19">
            <v>18</v>
          </cell>
          <cell r="AA19">
            <v>1800</v>
          </cell>
          <cell r="AB19">
            <v>18</v>
          </cell>
          <cell r="AD19">
            <v>18</v>
          </cell>
        </row>
        <row r="20">
          <cell r="A20">
            <v>93</v>
          </cell>
          <cell r="B20">
            <v>16</v>
          </cell>
          <cell r="C20">
            <v>98</v>
          </cell>
          <cell r="D20">
            <v>17</v>
          </cell>
          <cell r="E20">
            <v>1111</v>
          </cell>
          <cell r="F20">
            <v>16</v>
          </cell>
          <cell r="G20">
            <v>2000</v>
          </cell>
          <cell r="H20">
            <v>16</v>
          </cell>
          <cell r="I20">
            <v>201</v>
          </cell>
          <cell r="J20">
            <v>16</v>
          </cell>
          <cell r="K20">
            <v>3271</v>
          </cell>
          <cell r="L20">
            <v>16</v>
          </cell>
          <cell r="M20">
            <v>4081</v>
          </cell>
          <cell r="N20">
            <v>16</v>
          </cell>
          <cell r="O20">
            <v>300</v>
          </cell>
          <cell r="P20">
            <v>19</v>
          </cell>
          <cell r="Q20">
            <v>560</v>
          </cell>
          <cell r="R20">
            <v>19</v>
          </cell>
          <cell r="W20">
            <v>660</v>
          </cell>
          <cell r="X20">
            <v>19</v>
          </cell>
          <cell r="Y20">
            <v>1800</v>
          </cell>
          <cell r="Z20">
            <v>19</v>
          </cell>
          <cell r="AA20">
            <v>1900</v>
          </cell>
          <cell r="AB20">
            <v>19</v>
          </cell>
          <cell r="AD20">
            <v>19</v>
          </cell>
        </row>
        <row r="21">
          <cell r="A21">
            <v>94</v>
          </cell>
          <cell r="B21">
            <v>15</v>
          </cell>
          <cell r="C21">
            <v>99</v>
          </cell>
          <cell r="D21">
            <v>17</v>
          </cell>
          <cell r="E21">
            <v>1130</v>
          </cell>
          <cell r="F21">
            <v>16</v>
          </cell>
          <cell r="G21">
            <v>2040</v>
          </cell>
          <cell r="H21">
            <v>16</v>
          </cell>
          <cell r="I21">
            <v>2250</v>
          </cell>
          <cell r="J21">
            <v>16</v>
          </cell>
          <cell r="K21">
            <v>3340</v>
          </cell>
          <cell r="L21">
            <v>16</v>
          </cell>
          <cell r="M21">
            <v>4160</v>
          </cell>
          <cell r="N21">
            <v>16</v>
          </cell>
          <cell r="O21">
            <v>320</v>
          </cell>
          <cell r="P21">
            <v>20</v>
          </cell>
          <cell r="Q21">
            <v>580</v>
          </cell>
          <cell r="R21">
            <v>20</v>
          </cell>
          <cell r="W21">
            <v>700</v>
          </cell>
          <cell r="X21">
            <v>20</v>
          </cell>
          <cell r="Y21">
            <v>2000</v>
          </cell>
          <cell r="Z21">
            <v>20</v>
          </cell>
          <cell r="AA21">
            <v>2000</v>
          </cell>
          <cell r="AB21">
            <v>20</v>
          </cell>
          <cell r="AD21">
            <v>20</v>
          </cell>
        </row>
        <row r="22">
          <cell r="A22">
            <v>95</v>
          </cell>
          <cell r="B22">
            <v>15</v>
          </cell>
          <cell r="C22">
            <v>100</v>
          </cell>
          <cell r="D22">
            <v>17</v>
          </cell>
          <cell r="E22">
            <v>1131</v>
          </cell>
          <cell r="F22">
            <v>15</v>
          </cell>
          <cell r="G22">
            <v>2040</v>
          </cell>
          <cell r="H22">
            <v>15</v>
          </cell>
          <cell r="I22">
            <v>2251</v>
          </cell>
          <cell r="J22">
            <v>15</v>
          </cell>
          <cell r="K22">
            <v>3341</v>
          </cell>
          <cell r="L22">
            <v>15</v>
          </cell>
          <cell r="M22">
            <v>4161</v>
          </cell>
          <cell r="N22">
            <v>15</v>
          </cell>
          <cell r="O22">
            <v>340</v>
          </cell>
          <cell r="P22">
            <v>21</v>
          </cell>
          <cell r="Q22">
            <v>600</v>
          </cell>
          <cell r="R22">
            <v>21</v>
          </cell>
          <cell r="W22">
            <v>750</v>
          </cell>
          <cell r="X22">
            <v>21</v>
          </cell>
          <cell r="Y22">
            <v>2300</v>
          </cell>
          <cell r="Z22">
            <v>21</v>
          </cell>
          <cell r="AA22">
            <v>2100</v>
          </cell>
          <cell r="AB22">
            <v>21</v>
          </cell>
          <cell r="AD22">
            <v>21</v>
          </cell>
        </row>
        <row r="23">
          <cell r="A23">
            <v>96</v>
          </cell>
          <cell r="B23">
            <v>15</v>
          </cell>
          <cell r="C23">
            <v>101</v>
          </cell>
          <cell r="D23">
            <v>17</v>
          </cell>
          <cell r="E23">
            <v>1160</v>
          </cell>
          <cell r="F23">
            <v>15</v>
          </cell>
          <cell r="G23">
            <v>2080</v>
          </cell>
          <cell r="H23">
            <v>15</v>
          </cell>
          <cell r="I23">
            <v>2300</v>
          </cell>
          <cell r="J23">
            <v>15</v>
          </cell>
          <cell r="K23">
            <v>3410</v>
          </cell>
          <cell r="L23">
            <v>15</v>
          </cell>
          <cell r="M23">
            <v>4240</v>
          </cell>
          <cell r="N23">
            <v>15</v>
          </cell>
          <cell r="O23">
            <v>360</v>
          </cell>
          <cell r="P23">
            <v>22</v>
          </cell>
          <cell r="Q23">
            <v>620</v>
          </cell>
          <cell r="R23">
            <v>22</v>
          </cell>
          <cell r="W23">
            <v>800</v>
          </cell>
          <cell r="X23">
            <v>22</v>
          </cell>
          <cell r="Y23">
            <v>2600</v>
          </cell>
          <cell r="Z23">
            <v>22</v>
          </cell>
          <cell r="AA23">
            <v>2200</v>
          </cell>
          <cell r="AB23">
            <v>22</v>
          </cell>
          <cell r="AD23">
            <v>22</v>
          </cell>
        </row>
        <row r="24">
          <cell r="A24">
            <v>97</v>
          </cell>
          <cell r="B24">
            <v>14</v>
          </cell>
          <cell r="C24">
            <v>102</v>
          </cell>
          <cell r="D24">
            <v>16</v>
          </cell>
          <cell r="E24">
            <v>1161</v>
          </cell>
          <cell r="F24">
            <v>14</v>
          </cell>
          <cell r="G24">
            <v>2080</v>
          </cell>
          <cell r="H24">
            <v>14</v>
          </cell>
          <cell r="I24">
            <v>2301</v>
          </cell>
          <cell r="J24">
            <v>14</v>
          </cell>
          <cell r="K24">
            <v>3411</v>
          </cell>
          <cell r="L24">
            <v>14</v>
          </cell>
          <cell r="M24">
            <v>4241</v>
          </cell>
          <cell r="N24">
            <v>14</v>
          </cell>
          <cell r="O24">
            <v>380</v>
          </cell>
          <cell r="P24">
            <v>23</v>
          </cell>
          <cell r="Q24">
            <v>640</v>
          </cell>
          <cell r="R24">
            <v>23</v>
          </cell>
          <cell r="W24">
            <v>900</v>
          </cell>
          <cell r="X24">
            <v>23</v>
          </cell>
          <cell r="Y24">
            <v>2900</v>
          </cell>
          <cell r="Z24">
            <v>23</v>
          </cell>
          <cell r="AA24">
            <v>2300</v>
          </cell>
          <cell r="AB24">
            <v>23</v>
          </cell>
          <cell r="AD24">
            <v>23</v>
          </cell>
        </row>
        <row r="25">
          <cell r="A25">
            <v>98</v>
          </cell>
          <cell r="B25">
            <v>14</v>
          </cell>
          <cell r="C25">
            <v>103</v>
          </cell>
          <cell r="D25">
            <v>16</v>
          </cell>
          <cell r="E25">
            <v>1190</v>
          </cell>
          <cell r="F25">
            <v>14</v>
          </cell>
          <cell r="G25">
            <v>2120</v>
          </cell>
          <cell r="H25">
            <v>14</v>
          </cell>
          <cell r="I25">
            <v>2360</v>
          </cell>
          <cell r="J25">
            <v>14</v>
          </cell>
          <cell r="K25">
            <v>3480</v>
          </cell>
          <cell r="L25">
            <v>14</v>
          </cell>
          <cell r="M25">
            <v>4320</v>
          </cell>
          <cell r="N25">
            <v>14</v>
          </cell>
          <cell r="O25">
            <v>400</v>
          </cell>
          <cell r="P25">
            <v>24</v>
          </cell>
          <cell r="Q25">
            <v>660</v>
          </cell>
          <cell r="R25">
            <v>24</v>
          </cell>
          <cell r="W25">
            <v>100</v>
          </cell>
          <cell r="X25">
            <v>24</v>
          </cell>
          <cell r="Y25">
            <v>3200</v>
          </cell>
          <cell r="Z25">
            <v>24</v>
          </cell>
          <cell r="AA25">
            <v>2400</v>
          </cell>
          <cell r="AB25">
            <v>24</v>
          </cell>
          <cell r="AD25">
            <v>24</v>
          </cell>
        </row>
        <row r="26">
          <cell r="A26">
            <v>99</v>
          </cell>
          <cell r="B26">
            <v>14</v>
          </cell>
          <cell r="C26">
            <v>104</v>
          </cell>
          <cell r="D26">
            <v>16</v>
          </cell>
          <cell r="E26">
            <v>1191</v>
          </cell>
          <cell r="F26">
            <v>13</v>
          </cell>
          <cell r="G26">
            <v>2120</v>
          </cell>
          <cell r="H26">
            <v>13</v>
          </cell>
          <cell r="I26">
            <v>2361</v>
          </cell>
          <cell r="J26">
            <v>13</v>
          </cell>
          <cell r="K26">
            <v>3481</v>
          </cell>
          <cell r="L26">
            <v>13</v>
          </cell>
          <cell r="M26">
            <v>4321</v>
          </cell>
          <cell r="N26">
            <v>13</v>
          </cell>
          <cell r="O26">
            <v>420</v>
          </cell>
          <cell r="P26">
            <v>25</v>
          </cell>
          <cell r="Q26">
            <v>680</v>
          </cell>
          <cell r="R26">
            <v>25</v>
          </cell>
          <cell r="W26">
            <v>110</v>
          </cell>
          <cell r="X26">
            <v>25</v>
          </cell>
          <cell r="Y26">
            <v>3600</v>
          </cell>
          <cell r="Z26">
            <v>25</v>
          </cell>
          <cell r="AA26">
            <v>2500</v>
          </cell>
          <cell r="AB26">
            <v>25</v>
          </cell>
          <cell r="AD26">
            <v>25</v>
          </cell>
        </row>
        <row r="27">
          <cell r="A27">
            <v>100</v>
          </cell>
          <cell r="B27">
            <v>13</v>
          </cell>
          <cell r="C27">
            <v>105</v>
          </cell>
          <cell r="D27">
            <v>16</v>
          </cell>
          <cell r="E27">
            <v>1210</v>
          </cell>
          <cell r="F27">
            <v>13</v>
          </cell>
          <cell r="G27">
            <v>2180</v>
          </cell>
          <cell r="H27">
            <v>13</v>
          </cell>
          <cell r="I27">
            <v>2420</v>
          </cell>
          <cell r="J27">
            <v>13</v>
          </cell>
          <cell r="K27">
            <v>3550</v>
          </cell>
          <cell r="L27">
            <v>13</v>
          </cell>
          <cell r="M27">
            <v>4400</v>
          </cell>
          <cell r="N27">
            <v>13</v>
          </cell>
        </row>
        <row r="28">
          <cell r="A28">
            <v>101</v>
          </cell>
          <cell r="B28">
            <v>13</v>
          </cell>
          <cell r="C28">
            <v>106</v>
          </cell>
          <cell r="D28">
            <v>15</v>
          </cell>
          <cell r="E28">
            <v>1211</v>
          </cell>
          <cell r="F28">
            <v>12</v>
          </cell>
          <cell r="G28">
            <v>2181</v>
          </cell>
          <cell r="H28">
            <v>12</v>
          </cell>
          <cell r="I28">
            <v>2421</v>
          </cell>
          <cell r="J28">
            <v>12</v>
          </cell>
          <cell r="K28">
            <v>3551</v>
          </cell>
          <cell r="L28">
            <v>12</v>
          </cell>
          <cell r="M28">
            <v>4401</v>
          </cell>
          <cell r="N28">
            <v>12</v>
          </cell>
        </row>
        <row r="29">
          <cell r="A29">
            <v>102</v>
          </cell>
          <cell r="B29">
            <v>13</v>
          </cell>
          <cell r="C29">
            <v>107</v>
          </cell>
          <cell r="D29">
            <v>14</v>
          </cell>
          <cell r="E29">
            <v>1250</v>
          </cell>
          <cell r="F29">
            <v>12</v>
          </cell>
          <cell r="G29">
            <v>2240</v>
          </cell>
          <cell r="H29">
            <v>12</v>
          </cell>
          <cell r="I29">
            <v>2480</v>
          </cell>
          <cell r="J29">
            <v>12</v>
          </cell>
          <cell r="K29">
            <v>4020</v>
          </cell>
          <cell r="L29">
            <v>12</v>
          </cell>
          <cell r="M29">
            <v>4480</v>
          </cell>
          <cell r="N29">
            <v>12</v>
          </cell>
        </row>
        <row r="30">
          <cell r="A30">
            <v>103</v>
          </cell>
          <cell r="B30">
            <v>13</v>
          </cell>
          <cell r="C30">
            <v>108</v>
          </cell>
          <cell r="D30">
            <v>14</v>
          </cell>
          <cell r="E30">
            <v>1351</v>
          </cell>
          <cell r="F30">
            <v>11</v>
          </cell>
          <cell r="G30">
            <v>2241</v>
          </cell>
          <cell r="H30">
            <v>11</v>
          </cell>
          <cell r="I30">
            <v>2481</v>
          </cell>
          <cell r="J30">
            <v>11</v>
          </cell>
          <cell r="K30">
            <v>4021</v>
          </cell>
          <cell r="L30">
            <v>11</v>
          </cell>
          <cell r="M30">
            <v>4481</v>
          </cell>
          <cell r="N30">
            <v>11</v>
          </cell>
        </row>
        <row r="31">
          <cell r="A31">
            <v>104</v>
          </cell>
          <cell r="B31">
            <v>12</v>
          </cell>
          <cell r="C31">
            <v>109</v>
          </cell>
          <cell r="D31">
            <v>14</v>
          </cell>
          <cell r="E31">
            <v>1300</v>
          </cell>
          <cell r="F31">
            <v>11</v>
          </cell>
          <cell r="G31">
            <v>2300</v>
          </cell>
          <cell r="H31">
            <v>11</v>
          </cell>
          <cell r="I31">
            <v>2540</v>
          </cell>
          <cell r="J31">
            <v>11</v>
          </cell>
          <cell r="K31">
            <v>4080</v>
          </cell>
          <cell r="L31">
            <v>11</v>
          </cell>
          <cell r="M31">
            <v>4560</v>
          </cell>
          <cell r="N31">
            <v>11</v>
          </cell>
        </row>
        <row r="32">
          <cell r="A32">
            <v>105</v>
          </cell>
          <cell r="B32">
            <v>12</v>
          </cell>
          <cell r="C32">
            <v>110</v>
          </cell>
          <cell r="D32">
            <v>14</v>
          </cell>
          <cell r="E32">
            <v>1301</v>
          </cell>
          <cell r="F32">
            <v>10</v>
          </cell>
          <cell r="G32">
            <v>2301</v>
          </cell>
          <cell r="H32">
            <v>10</v>
          </cell>
          <cell r="I32">
            <v>2541</v>
          </cell>
          <cell r="J32">
            <v>10</v>
          </cell>
          <cell r="K32">
            <v>4081</v>
          </cell>
          <cell r="L32">
            <v>10</v>
          </cell>
          <cell r="M32">
            <v>4561</v>
          </cell>
          <cell r="N32">
            <v>10</v>
          </cell>
        </row>
        <row r="33">
          <cell r="A33">
            <v>106</v>
          </cell>
          <cell r="B33">
            <v>12</v>
          </cell>
          <cell r="C33">
            <v>111</v>
          </cell>
          <cell r="D33">
            <v>13</v>
          </cell>
          <cell r="E33">
            <v>1350</v>
          </cell>
          <cell r="F33">
            <v>10</v>
          </cell>
          <cell r="G33">
            <v>2360</v>
          </cell>
          <cell r="H33">
            <v>10</v>
          </cell>
          <cell r="I33">
            <v>3000</v>
          </cell>
          <cell r="J33">
            <v>10</v>
          </cell>
          <cell r="K33">
            <v>4160</v>
          </cell>
          <cell r="L33">
            <v>10</v>
          </cell>
          <cell r="M33">
            <v>5040</v>
          </cell>
          <cell r="N33">
            <v>10</v>
          </cell>
        </row>
        <row r="34">
          <cell r="A34">
            <v>107</v>
          </cell>
          <cell r="B34">
            <v>12</v>
          </cell>
          <cell r="C34">
            <v>112</v>
          </cell>
          <cell r="D34">
            <v>13</v>
          </cell>
          <cell r="E34">
            <v>1351</v>
          </cell>
          <cell r="F34">
            <v>9</v>
          </cell>
          <cell r="G34">
            <v>2361</v>
          </cell>
          <cell r="H34">
            <v>9</v>
          </cell>
          <cell r="I34">
            <v>3001</v>
          </cell>
          <cell r="J34">
            <v>9</v>
          </cell>
          <cell r="K34">
            <v>4161</v>
          </cell>
          <cell r="L34">
            <v>9</v>
          </cell>
          <cell r="M34">
            <v>5041</v>
          </cell>
          <cell r="N34">
            <v>9</v>
          </cell>
        </row>
        <row r="35">
          <cell r="A35">
            <v>108</v>
          </cell>
          <cell r="B35">
            <v>11</v>
          </cell>
          <cell r="C35">
            <v>113</v>
          </cell>
          <cell r="D35">
            <v>13</v>
          </cell>
          <cell r="E35">
            <v>1400</v>
          </cell>
          <cell r="F35">
            <v>9</v>
          </cell>
          <cell r="G35">
            <v>2420</v>
          </cell>
          <cell r="H35">
            <v>9</v>
          </cell>
          <cell r="I35">
            <v>3060</v>
          </cell>
          <cell r="J35">
            <v>9</v>
          </cell>
          <cell r="K35">
            <v>4230</v>
          </cell>
          <cell r="L35">
            <v>9</v>
          </cell>
          <cell r="M35">
            <v>5120</v>
          </cell>
          <cell r="N35">
            <v>9</v>
          </cell>
        </row>
        <row r="36">
          <cell r="A36">
            <v>109</v>
          </cell>
          <cell r="B36">
            <v>11</v>
          </cell>
          <cell r="C36">
            <v>114</v>
          </cell>
          <cell r="D36">
            <v>13</v>
          </cell>
          <cell r="E36">
            <v>1401</v>
          </cell>
          <cell r="F36">
            <v>8</v>
          </cell>
          <cell r="G36">
            <v>2421</v>
          </cell>
          <cell r="H36">
            <v>8</v>
          </cell>
          <cell r="I36">
            <v>3061</v>
          </cell>
          <cell r="J36">
            <v>8</v>
          </cell>
          <cell r="K36">
            <v>4231</v>
          </cell>
          <cell r="L36">
            <v>8</v>
          </cell>
          <cell r="M36">
            <v>5121</v>
          </cell>
          <cell r="N36">
            <v>8</v>
          </cell>
        </row>
        <row r="37">
          <cell r="A37">
            <v>110</v>
          </cell>
          <cell r="B37">
            <v>11</v>
          </cell>
          <cell r="C37">
            <v>115</v>
          </cell>
          <cell r="D37">
            <v>12</v>
          </cell>
          <cell r="E37">
            <v>1450</v>
          </cell>
          <cell r="F37">
            <v>8</v>
          </cell>
          <cell r="G37">
            <v>2480</v>
          </cell>
          <cell r="H37">
            <v>8</v>
          </cell>
          <cell r="I37">
            <v>3130</v>
          </cell>
          <cell r="J37">
            <v>8</v>
          </cell>
          <cell r="K37">
            <v>4300</v>
          </cell>
          <cell r="L37">
            <v>8</v>
          </cell>
          <cell r="M37">
            <v>5200</v>
          </cell>
          <cell r="N37">
            <v>8</v>
          </cell>
        </row>
        <row r="38">
          <cell r="A38">
            <v>111</v>
          </cell>
          <cell r="B38">
            <v>11</v>
          </cell>
          <cell r="C38">
            <v>116</v>
          </cell>
          <cell r="D38">
            <v>12</v>
          </cell>
          <cell r="E38">
            <v>1451</v>
          </cell>
          <cell r="F38">
            <v>7</v>
          </cell>
          <cell r="G38">
            <v>2481</v>
          </cell>
          <cell r="H38">
            <v>7</v>
          </cell>
          <cell r="I38">
            <v>3131</v>
          </cell>
          <cell r="J38">
            <v>7</v>
          </cell>
          <cell r="K38">
            <v>4301</v>
          </cell>
          <cell r="L38">
            <v>7</v>
          </cell>
          <cell r="M38">
            <v>5201</v>
          </cell>
          <cell r="N38">
            <v>7</v>
          </cell>
        </row>
        <row r="39">
          <cell r="A39">
            <v>112</v>
          </cell>
          <cell r="B39">
            <v>10</v>
          </cell>
          <cell r="C39">
            <v>117</v>
          </cell>
          <cell r="D39">
            <v>12</v>
          </cell>
          <cell r="E39">
            <v>1500</v>
          </cell>
          <cell r="F39">
            <v>7</v>
          </cell>
          <cell r="G39">
            <v>2540</v>
          </cell>
          <cell r="H39">
            <v>7</v>
          </cell>
          <cell r="I39">
            <v>3200</v>
          </cell>
          <cell r="J39">
            <v>7</v>
          </cell>
          <cell r="K39">
            <v>4400</v>
          </cell>
          <cell r="L39">
            <v>7</v>
          </cell>
          <cell r="M39">
            <v>5300</v>
          </cell>
          <cell r="N39">
            <v>7</v>
          </cell>
        </row>
        <row r="40">
          <cell r="A40">
            <v>113</v>
          </cell>
          <cell r="B40">
            <v>10</v>
          </cell>
          <cell r="C40">
            <v>118</v>
          </cell>
          <cell r="D40">
            <v>12</v>
          </cell>
          <cell r="E40">
            <v>1501</v>
          </cell>
          <cell r="F40">
            <v>6</v>
          </cell>
          <cell r="G40">
            <v>2541</v>
          </cell>
          <cell r="H40">
            <v>6</v>
          </cell>
          <cell r="I40">
            <v>3201</v>
          </cell>
          <cell r="J40">
            <v>6</v>
          </cell>
          <cell r="K40">
            <v>4401</v>
          </cell>
          <cell r="L40">
            <v>6</v>
          </cell>
          <cell r="M40">
            <v>5301</v>
          </cell>
          <cell r="N40">
            <v>6</v>
          </cell>
        </row>
        <row r="41">
          <cell r="A41">
            <v>114</v>
          </cell>
          <cell r="B41">
            <v>10</v>
          </cell>
          <cell r="C41">
            <v>119</v>
          </cell>
          <cell r="D41">
            <v>11</v>
          </cell>
          <cell r="E41">
            <v>1550</v>
          </cell>
          <cell r="F41">
            <v>6</v>
          </cell>
          <cell r="G41">
            <v>3000</v>
          </cell>
          <cell r="H41">
            <v>6</v>
          </cell>
          <cell r="I41">
            <v>3280</v>
          </cell>
          <cell r="J41">
            <v>6</v>
          </cell>
          <cell r="K41">
            <v>4401</v>
          </cell>
          <cell r="L41">
            <v>6</v>
          </cell>
          <cell r="M41">
            <v>5400</v>
          </cell>
          <cell r="N41">
            <v>6</v>
          </cell>
        </row>
        <row r="42">
          <cell r="A42">
            <v>115</v>
          </cell>
          <cell r="B42">
            <v>10</v>
          </cell>
          <cell r="C42">
            <v>120</v>
          </cell>
          <cell r="D42">
            <v>11</v>
          </cell>
          <cell r="E42">
            <v>1551</v>
          </cell>
          <cell r="F42">
            <v>5</v>
          </cell>
          <cell r="G42">
            <v>3001</v>
          </cell>
          <cell r="H42">
            <v>5</v>
          </cell>
          <cell r="I42">
            <v>3281</v>
          </cell>
          <cell r="J42">
            <v>5</v>
          </cell>
          <cell r="K42">
            <v>4500</v>
          </cell>
          <cell r="L42">
            <v>5</v>
          </cell>
          <cell r="M42">
            <v>5401</v>
          </cell>
          <cell r="N42">
            <v>5</v>
          </cell>
        </row>
        <row r="43">
          <cell r="A43">
            <v>116</v>
          </cell>
          <cell r="B43">
            <v>9</v>
          </cell>
          <cell r="C43">
            <v>121</v>
          </cell>
          <cell r="D43">
            <v>11</v>
          </cell>
          <cell r="E43">
            <v>2000</v>
          </cell>
          <cell r="F43">
            <v>5</v>
          </cell>
          <cell r="G43">
            <v>3060</v>
          </cell>
          <cell r="H43">
            <v>5</v>
          </cell>
          <cell r="I43">
            <v>3370</v>
          </cell>
          <cell r="J43">
            <v>5</v>
          </cell>
          <cell r="K43">
            <v>4501</v>
          </cell>
          <cell r="L43">
            <v>5</v>
          </cell>
          <cell r="M43">
            <v>5560</v>
          </cell>
          <cell r="N43">
            <v>5</v>
          </cell>
        </row>
        <row r="44">
          <cell r="A44">
            <v>117</v>
          </cell>
          <cell r="B44">
            <v>9</v>
          </cell>
          <cell r="C44">
            <v>122</v>
          </cell>
          <cell r="D44">
            <v>11</v>
          </cell>
          <cell r="E44">
            <v>2001</v>
          </cell>
          <cell r="F44">
            <v>4</v>
          </cell>
          <cell r="G44">
            <v>3061</v>
          </cell>
          <cell r="H44">
            <v>4</v>
          </cell>
          <cell r="I44">
            <v>3371</v>
          </cell>
          <cell r="J44">
            <v>4</v>
          </cell>
          <cell r="K44">
            <v>5000</v>
          </cell>
          <cell r="L44">
            <v>4</v>
          </cell>
          <cell r="M44">
            <v>5561</v>
          </cell>
          <cell r="N44">
            <v>4</v>
          </cell>
        </row>
        <row r="45">
          <cell r="A45">
            <v>118</v>
          </cell>
          <cell r="B45">
            <v>9</v>
          </cell>
          <cell r="C45">
            <v>123</v>
          </cell>
          <cell r="D45">
            <v>10</v>
          </cell>
          <cell r="E45">
            <v>2060</v>
          </cell>
          <cell r="F45">
            <v>4</v>
          </cell>
          <cell r="G45">
            <v>3120</v>
          </cell>
          <cell r="H45">
            <v>4</v>
          </cell>
          <cell r="I45">
            <v>3470</v>
          </cell>
          <cell r="J45">
            <v>4</v>
          </cell>
          <cell r="K45">
            <v>5001</v>
          </cell>
          <cell r="L45">
            <v>4</v>
          </cell>
          <cell r="M45">
            <v>6050</v>
          </cell>
          <cell r="N45">
            <v>4</v>
          </cell>
        </row>
        <row r="46">
          <cell r="A46">
            <v>119</v>
          </cell>
          <cell r="B46">
            <v>9</v>
          </cell>
          <cell r="C46">
            <v>124</v>
          </cell>
          <cell r="D46">
            <v>10</v>
          </cell>
          <cell r="E46">
            <v>2061</v>
          </cell>
          <cell r="F46">
            <v>3</v>
          </cell>
          <cell r="G46">
            <v>3121</v>
          </cell>
          <cell r="H46">
            <v>3</v>
          </cell>
          <cell r="I46">
            <v>3471</v>
          </cell>
          <cell r="J46">
            <v>3</v>
          </cell>
          <cell r="K46">
            <v>5100</v>
          </cell>
          <cell r="L46">
            <v>3</v>
          </cell>
          <cell r="M46">
            <v>6051</v>
          </cell>
          <cell r="N46">
            <v>3</v>
          </cell>
        </row>
        <row r="47">
          <cell r="A47">
            <v>120</v>
          </cell>
          <cell r="B47">
            <v>9</v>
          </cell>
          <cell r="C47">
            <v>125</v>
          </cell>
          <cell r="D47">
            <v>10</v>
          </cell>
          <cell r="E47">
            <v>2130</v>
          </cell>
          <cell r="F47">
            <v>3</v>
          </cell>
          <cell r="G47">
            <v>3200</v>
          </cell>
          <cell r="H47">
            <v>3</v>
          </cell>
          <cell r="I47">
            <v>4000</v>
          </cell>
          <cell r="J47">
            <v>3</v>
          </cell>
          <cell r="K47">
            <v>5101</v>
          </cell>
          <cell r="L47">
            <v>3</v>
          </cell>
          <cell r="M47">
            <v>6200</v>
          </cell>
          <cell r="N47">
            <v>3</v>
          </cell>
        </row>
        <row r="48">
          <cell r="A48">
            <v>121</v>
          </cell>
          <cell r="B48">
            <v>8</v>
          </cell>
          <cell r="C48">
            <v>126</v>
          </cell>
          <cell r="D48">
            <v>10</v>
          </cell>
          <cell r="E48">
            <v>2131</v>
          </cell>
          <cell r="F48">
            <v>2</v>
          </cell>
          <cell r="G48">
            <v>3201</v>
          </cell>
          <cell r="H48">
            <v>2</v>
          </cell>
          <cell r="I48">
            <v>4001</v>
          </cell>
          <cell r="J48">
            <v>2</v>
          </cell>
          <cell r="K48">
            <v>5200</v>
          </cell>
          <cell r="L48">
            <v>2</v>
          </cell>
          <cell r="M48">
            <v>6201</v>
          </cell>
          <cell r="N48">
            <v>2</v>
          </cell>
        </row>
        <row r="49">
          <cell r="A49">
            <v>122</v>
          </cell>
          <cell r="B49">
            <v>8</v>
          </cell>
          <cell r="C49">
            <v>127</v>
          </cell>
          <cell r="D49">
            <v>10</v>
          </cell>
          <cell r="E49">
            <v>2200</v>
          </cell>
          <cell r="F49">
            <v>2</v>
          </cell>
          <cell r="G49">
            <v>3300</v>
          </cell>
          <cell r="H49">
            <v>2</v>
          </cell>
          <cell r="I49">
            <v>4150</v>
          </cell>
          <cell r="J49">
            <v>2</v>
          </cell>
          <cell r="K49">
            <v>5201</v>
          </cell>
          <cell r="L49">
            <v>2</v>
          </cell>
          <cell r="M49">
            <v>6350</v>
          </cell>
          <cell r="N49">
            <v>2</v>
          </cell>
        </row>
        <row r="50">
          <cell r="A50">
            <v>123</v>
          </cell>
          <cell r="B50">
            <v>8</v>
          </cell>
          <cell r="C50">
            <v>128</v>
          </cell>
          <cell r="D50">
            <v>9</v>
          </cell>
          <cell r="E50">
            <v>2201</v>
          </cell>
          <cell r="F50">
            <v>1</v>
          </cell>
          <cell r="G50">
            <v>3301</v>
          </cell>
          <cell r="H50">
            <v>1</v>
          </cell>
          <cell r="I50">
            <v>4151</v>
          </cell>
          <cell r="J50">
            <v>1</v>
          </cell>
          <cell r="K50">
            <v>5300</v>
          </cell>
          <cell r="L50">
            <v>1</v>
          </cell>
          <cell r="M50">
            <v>6351</v>
          </cell>
          <cell r="N50">
            <v>1</v>
          </cell>
        </row>
        <row r="51">
          <cell r="A51">
            <v>124</v>
          </cell>
          <cell r="B51">
            <v>8</v>
          </cell>
          <cell r="C51">
            <v>129</v>
          </cell>
          <cell r="D51">
            <v>9</v>
          </cell>
          <cell r="E51">
            <v>5000</v>
          </cell>
          <cell r="F51">
            <v>1</v>
          </cell>
          <cell r="G51">
            <v>7000</v>
          </cell>
          <cell r="H51">
            <v>1</v>
          </cell>
          <cell r="I51">
            <v>9000</v>
          </cell>
          <cell r="J51">
            <v>1</v>
          </cell>
          <cell r="K51">
            <v>12000</v>
          </cell>
          <cell r="L51">
            <v>1</v>
          </cell>
          <cell r="M51">
            <v>13000</v>
          </cell>
          <cell r="N51">
            <v>1</v>
          </cell>
        </row>
        <row r="52">
          <cell r="A52">
            <v>125</v>
          </cell>
          <cell r="B52">
            <v>8</v>
          </cell>
          <cell r="C52">
            <v>130</v>
          </cell>
          <cell r="D52">
            <v>9</v>
          </cell>
        </row>
        <row r="53">
          <cell r="A53">
            <v>126</v>
          </cell>
          <cell r="B53">
            <v>7</v>
          </cell>
          <cell r="C53">
            <v>131</v>
          </cell>
          <cell r="D53">
            <v>9</v>
          </cell>
        </row>
        <row r="54">
          <cell r="A54">
            <v>127</v>
          </cell>
          <cell r="B54">
            <v>7</v>
          </cell>
          <cell r="C54">
            <v>132</v>
          </cell>
          <cell r="D54">
            <v>9</v>
          </cell>
        </row>
        <row r="55">
          <cell r="A55">
            <v>128</v>
          </cell>
          <cell r="B55">
            <v>7</v>
          </cell>
          <cell r="C55">
            <v>133</v>
          </cell>
          <cell r="D55">
            <v>8</v>
          </cell>
        </row>
        <row r="56">
          <cell r="A56">
            <v>129</v>
          </cell>
          <cell r="B56">
            <v>7</v>
          </cell>
          <cell r="C56">
            <v>134</v>
          </cell>
          <cell r="D56">
            <v>8</v>
          </cell>
        </row>
        <row r="57">
          <cell r="A57">
            <v>130</v>
          </cell>
          <cell r="B57">
            <v>7</v>
          </cell>
          <cell r="C57">
            <v>135</v>
          </cell>
          <cell r="D57">
            <v>8</v>
          </cell>
        </row>
        <row r="58">
          <cell r="A58">
            <v>131</v>
          </cell>
          <cell r="B58">
            <v>6</v>
          </cell>
          <cell r="C58">
            <v>136</v>
          </cell>
          <cell r="D58">
            <v>8</v>
          </cell>
        </row>
        <row r="59">
          <cell r="A59">
            <v>132</v>
          </cell>
          <cell r="B59">
            <v>6</v>
          </cell>
          <cell r="C59">
            <v>137</v>
          </cell>
          <cell r="D59">
            <v>8</v>
          </cell>
        </row>
        <row r="60">
          <cell r="A60">
            <v>133</v>
          </cell>
          <cell r="B60">
            <v>6</v>
          </cell>
          <cell r="C60">
            <v>138</v>
          </cell>
          <cell r="D60">
            <v>7</v>
          </cell>
        </row>
        <row r="61">
          <cell r="A61">
            <v>134</v>
          </cell>
          <cell r="B61">
            <v>6</v>
          </cell>
          <cell r="C61">
            <v>139</v>
          </cell>
          <cell r="D61">
            <v>7</v>
          </cell>
        </row>
        <row r="62">
          <cell r="A62">
            <v>135</v>
          </cell>
          <cell r="B62">
            <v>6</v>
          </cell>
          <cell r="C62">
            <v>140</v>
          </cell>
          <cell r="D62">
            <v>7</v>
          </cell>
        </row>
        <row r="63">
          <cell r="A63">
            <v>136</v>
          </cell>
          <cell r="B63">
            <v>5</v>
          </cell>
          <cell r="C63">
            <v>141</v>
          </cell>
          <cell r="D63">
            <v>7</v>
          </cell>
        </row>
        <row r="64">
          <cell r="A64">
            <v>137</v>
          </cell>
          <cell r="B64">
            <v>5</v>
          </cell>
          <cell r="C64">
            <v>142</v>
          </cell>
          <cell r="D64">
            <v>7</v>
          </cell>
        </row>
        <row r="65">
          <cell r="A65">
            <v>138</v>
          </cell>
          <cell r="B65">
            <v>5</v>
          </cell>
          <cell r="C65">
            <v>143</v>
          </cell>
          <cell r="D65">
            <v>6</v>
          </cell>
        </row>
        <row r="66">
          <cell r="A66">
            <v>139</v>
          </cell>
          <cell r="B66">
            <v>5</v>
          </cell>
          <cell r="C66">
            <v>144</v>
          </cell>
          <cell r="D66">
            <v>6</v>
          </cell>
        </row>
        <row r="67">
          <cell r="A67">
            <v>140</v>
          </cell>
          <cell r="B67">
            <v>5</v>
          </cell>
          <cell r="C67">
            <v>145</v>
          </cell>
          <cell r="D67">
            <v>6</v>
          </cell>
        </row>
        <row r="68">
          <cell r="A68">
            <v>141</v>
          </cell>
          <cell r="B68">
            <v>5</v>
          </cell>
          <cell r="C68">
            <v>146</v>
          </cell>
          <cell r="D68">
            <v>6</v>
          </cell>
        </row>
        <row r="69">
          <cell r="A69">
            <v>142</v>
          </cell>
          <cell r="B69">
            <v>4</v>
          </cell>
          <cell r="C69">
            <v>147</v>
          </cell>
          <cell r="D69">
            <v>6</v>
          </cell>
        </row>
        <row r="70">
          <cell r="A70">
            <v>143</v>
          </cell>
          <cell r="B70">
            <v>4</v>
          </cell>
          <cell r="C70">
            <v>148</v>
          </cell>
          <cell r="D70">
            <v>5</v>
          </cell>
        </row>
        <row r="71">
          <cell r="A71">
            <v>144</v>
          </cell>
          <cell r="B71">
            <v>4</v>
          </cell>
          <cell r="C71">
            <v>149</v>
          </cell>
          <cell r="D71">
            <v>5</v>
          </cell>
        </row>
        <row r="72">
          <cell r="A72">
            <v>145</v>
          </cell>
          <cell r="B72">
            <v>4</v>
          </cell>
          <cell r="C72">
            <v>150</v>
          </cell>
          <cell r="D72">
            <v>5</v>
          </cell>
        </row>
        <row r="73">
          <cell r="A73">
            <v>146</v>
          </cell>
          <cell r="B73">
            <v>4</v>
          </cell>
          <cell r="C73">
            <v>151</v>
          </cell>
          <cell r="D73">
            <v>5</v>
          </cell>
        </row>
        <row r="74">
          <cell r="A74">
            <v>147</v>
          </cell>
          <cell r="B74">
            <v>4</v>
          </cell>
          <cell r="C74">
            <v>152</v>
          </cell>
          <cell r="D74">
            <v>5</v>
          </cell>
        </row>
        <row r="75">
          <cell r="A75">
            <v>148</v>
          </cell>
          <cell r="B75">
            <v>3</v>
          </cell>
          <cell r="C75">
            <v>153</v>
          </cell>
          <cell r="D75">
            <v>4</v>
          </cell>
        </row>
        <row r="76">
          <cell r="A76">
            <v>149</v>
          </cell>
          <cell r="B76">
            <v>3</v>
          </cell>
          <cell r="C76">
            <v>154</v>
          </cell>
          <cell r="D76">
            <v>4</v>
          </cell>
        </row>
        <row r="77">
          <cell r="A77">
            <v>150</v>
          </cell>
          <cell r="B77">
            <v>3</v>
          </cell>
          <cell r="C77">
            <v>155</v>
          </cell>
          <cell r="D77">
            <v>4</v>
          </cell>
        </row>
        <row r="78">
          <cell r="A78">
            <v>151</v>
          </cell>
          <cell r="B78">
            <v>3</v>
          </cell>
          <cell r="C78">
            <v>156</v>
          </cell>
          <cell r="D78">
            <v>4</v>
          </cell>
        </row>
        <row r="79">
          <cell r="A79">
            <v>152</v>
          </cell>
          <cell r="B79">
            <v>3</v>
          </cell>
          <cell r="C79">
            <v>157</v>
          </cell>
          <cell r="D79">
            <v>4</v>
          </cell>
        </row>
        <row r="80">
          <cell r="A80">
            <v>153</v>
          </cell>
          <cell r="B80">
            <v>3</v>
          </cell>
          <cell r="C80">
            <v>158</v>
          </cell>
          <cell r="D80">
            <v>4</v>
          </cell>
        </row>
        <row r="81">
          <cell r="A81">
            <v>154</v>
          </cell>
          <cell r="B81">
            <v>2</v>
          </cell>
          <cell r="C81">
            <v>159</v>
          </cell>
          <cell r="D81">
            <v>4</v>
          </cell>
        </row>
        <row r="82">
          <cell r="A82">
            <v>155</v>
          </cell>
          <cell r="B82">
            <v>2</v>
          </cell>
          <cell r="C82">
            <v>160</v>
          </cell>
          <cell r="D82">
            <v>3</v>
          </cell>
        </row>
        <row r="83">
          <cell r="A83">
            <v>156</v>
          </cell>
          <cell r="B83">
            <v>2</v>
          </cell>
          <cell r="C83">
            <v>161</v>
          </cell>
          <cell r="D83">
            <v>3</v>
          </cell>
        </row>
        <row r="84">
          <cell r="A84">
            <v>157</v>
          </cell>
          <cell r="B84">
            <v>2</v>
          </cell>
          <cell r="C84">
            <v>162</v>
          </cell>
          <cell r="D84">
            <v>3</v>
          </cell>
        </row>
        <row r="85">
          <cell r="A85">
            <v>158</v>
          </cell>
          <cell r="B85">
            <v>2</v>
          </cell>
          <cell r="C85">
            <v>163</v>
          </cell>
          <cell r="D85">
            <v>3</v>
          </cell>
        </row>
        <row r="86">
          <cell r="A86">
            <v>159</v>
          </cell>
          <cell r="B86">
            <v>2</v>
          </cell>
          <cell r="C86">
            <v>164</v>
          </cell>
          <cell r="D86">
            <v>3</v>
          </cell>
        </row>
        <row r="87">
          <cell r="A87">
            <v>160</v>
          </cell>
          <cell r="B87">
            <v>2</v>
          </cell>
          <cell r="C87">
            <v>165</v>
          </cell>
          <cell r="D87">
            <v>3</v>
          </cell>
        </row>
        <row r="88">
          <cell r="A88">
            <v>161</v>
          </cell>
          <cell r="B88">
            <v>1</v>
          </cell>
          <cell r="C88">
            <v>166</v>
          </cell>
          <cell r="D88">
            <v>3</v>
          </cell>
        </row>
        <row r="89">
          <cell r="A89">
            <v>162</v>
          </cell>
          <cell r="B89">
            <v>1</v>
          </cell>
          <cell r="C89">
            <v>167</v>
          </cell>
          <cell r="D89">
            <v>2</v>
          </cell>
        </row>
        <row r="90">
          <cell r="A90">
            <v>163</v>
          </cell>
          <cell r="B90">
            <v>1</v>
          </cell>
          <cell r="C90">
            <v>168</v>
          </cell>
          <cell r="D90">
            <v>2</v>
          </cell>
        </row>
        <row r="91">
          <cell r="A91">
            <v>164</v>
          </cell>
          <cell r="B91">
            <v>1</v>
          </cell>
          <cell r="C91">
            <v>169</v>
          </cell>
          <cell r="D91">
            <v>2</v>
          </cell>
        </row>
        <row r="92">
          <cell r="A92">
            <v>165</v>
          </cell>
          <cell r="B92">
            <v>1</v>
          </cell>
          <cell r="C92">
            <v>170</v>
          </cell>
          <cell r="D92">
            <v>2</v>
          </cell>
        </row>
        <row r="93">
          <cell r="A93">
            <v>166</v>
          </cell>
          <cell r="B93">
            <v>1</v>
          </cell>
          <cell r="C93">
            <v>171</v>
          </cell>
          <cell r="D93">
            <v>2</v>
          </cell>
        </row>
        <row r="94">
          <cell r="A94">
            <v>167</v>
          </cell>
          <cell r="B94">
            <v>1</v>
          </cell>
          <cell r="C94">
            <v>172</v>
          </cell>
          <cell r="D94">
            <v>2</v>
          </cell>
        </row>
        <row r="95">
          <cell r="A95">
            <v>168</v>
          </cell>
          <cell r="B95">
            <v>1</v>
          </cell>
          <cell r="C95">
            <v>173</v>
          </cell>
          <cell r="D95">
            <v>2</v>
          </cell>
        </row>
        <row r="96">
          <cell r="A96">
            <v>169</v>
          </cell>
          <cell r="B96">
            <v>1</v>
          </cell>
          <cell r="C96">
            <v>174</v>
          </cell>
          <cell r="D96">
            <v>1</v>
          </cell>
        </row>
        <row r="97">
          <cell r="A97">
            <v>170</v>
          </cell>
          <cell r="B97">
            <v>1</v>
          </cell>
          <cell r="C97">
            <v>175</v>
          </cell>
          <cell r="D97">
            <v>1</v>
          </cell>
        </row>
        <row r="98">
          <cell r="A98">
            <v>171</v>
          </cell>
          <cell r="B98">
            <v>1</v>
          </cell>
          <cell r="C98">
            <v>176</v>
          </cell>
          <cell r="D98">
            <v>1</v>
          </cell>
        </row>
        <row r="99">
          <cell r="A99">
            <v>172</v>
          </cell>
          <cell r="B99">
            <v>1</v>
          </cell>
          <cell r="C99">
            <v>177</v>
          </cell>
          <cell r="D99">
            <v>1</v>
          </cell>
        </row>
        <row r="100">
          <cell r="A100">
            <v>173</v>
          </cell>
          <cell r="B100">
            <v>1</v>
          </cell>
          <cell r="C100">
            <v>178</v>
          </cell>
          <cell r="D100">
            <v>1</v>
          </cell>
        </row>
        <row r="101">
          <cell r="A101">
            <v>174</v>
          </cell>
          <cell r="B101">
            <v>1</v>
          </cell>
          <cell r="C101">
            <v>179</v>
          </cell>
          <cell r="D101">
            <v>1</v>
          </cell>
        </row>
        <row r="102">
          <cell r="A102">
            <v>174</v>
          </cell>
          <cell r="B102">
            <v>1</v>
          </cell>
          <cell r="C102">
            <v>180</v>
          </cell>
          <cell r="D102">
            <v>1</v>
          </cell>
        </row>
      </sheetData>
      <sheetData sheetId="11" refreshError="1">
        <row r="1">
          <cell r="A1" t="str">
            <v>50 m</v>
          </cell>
          <cell r="B1" t="str">
            <v>PTS</v>
          </cell>
          <cell r="C1" t="str">
            <v>60 m</v>
          </cell>
          <cell r="D1" t="str">
            <v>PTS</v>
          </cell>
          <cell r="E1" t="str">
            <v>50 m H.</v>
          </cell>
          <cell r="F1" t="str">
            <v>PTS</v>
          </cell>
          <cell r="G1" t="str">
            <v>120 m</v>
          </cell>
          <cell r="H1" t="str">
            <v>PTS</v>
          </cell>
          <cell r="I1" t="str">
            <v>300 m</v>
          </cell>
          <cell r="J1" t="str">
            <v>PTS</v>
          </cell>
          <cell r="K1" t="str">
            <v>500 m</v>
          </cell>
          <cell r="L1" t="str">
            <v>PTS</v>
          </cell>
          <cell r="M1" t="str">
            <v>1000 m</v>
          </cell>
          <cell r="N1" t="str">
            <v>PTS</v>
          </cell>
          <cell r="O1" t="str">
            <v>1 km marche</v>
          </cell>
          <cell r="P1" t="str">
            <v>PTS</v>
          </cell>
          <cell r="Q1" t="str">
            <v>Longueur</v>
          </cell>
          <cell r="R1" t="str">
            <v>PTS</v>
          </cell>
          <cell r="S1" t="str">
            <v>Triple saut</v>
          </cell>
          <cell r="T1" t="str">
            <v>PTS</v>
          </cell>
          <cell r="U1" t="str">
            <v>Hauteur</v>
          </cell>
          <cell r="V1" t="str">
            <v>PTS</v>
          </cell>
          <cell r="W1" t="str">
            <v>Perche</v>
          </cell>
          <cell r="X1" t="str">
            <v>PTS</v>
          </cell>
          <cell r="Y1" t="str">
            <v>Poids</v>
          </cell>
          <cell r="Z1" t="str">
            <v>PTS</v>
          </cell>
          <cell r="AA1" t="str">
            <v>Javelot</v>
          </cell>
          <cell r="AB1" t="str">
            <v>PTS</v>
          </cell>
          <cell r="AC1" t="str">
            <v>Disque</v>
          </cell>
          <cell r="AD1" t="str">
            <v>PTS</v>
          </cell>
          <cell r="AE1" t="str">
            <v>Ballonde</v>
          </cell>
          <cell r="AF1" t="str">
            <v>PTS</v>
          </cell>
        </row>
        <row r="2">
          <cell r="A2">
            <v>0</v>
          </cell>
          <cell r="B2">
            <v>25</v>
          </cell>
          <cell r="C2">
            <v>0</v>
          </cell>
          <cell r="D2">
            <v>25</v>
          </cell>
          <cell r="E2">
            <v>0</v>
          </cell>
          <cell r="F2">
            <v>25</v>
          </cell>
          <cell r="G2">
            <v>0</v>
          </cell>
          <cell r="H2">
            <v>25</v>
          </cell>
          <cell r="I2">
            <v>0</v>
          </cell>
          <cell r="J2">
            <v>25</v>
          </cell>
          <cell r="K2">
            <v>0</v>
          </cell>
          <cell r="L2">
            <v>25</v>
          </cell>
          <cell r="M2">
            <v>0</v>
          </cell>
          <cell r="N2">
            <v>25</v>
          </cell>
          <cell r="O2">
            <v>0</v>
          </cell>
          <cell r="P2">
            <v>25</v>
          </cell>
          <cell r="Q2">
            <v>0</v>
          </cell>
          <cell r="R2">
            <v>1</v>
          </cell>
          <cell r="S2">
            <v>0</v>
          </cell>
          <cell r="T2">
            <v>1</v>
          </cell>
          <cell r="U2">
            <v>0</v>
          </cell>
          <cell r="V2">
            <v>1</v>
          </cell>
          <cell r="W2">
            <v>0</v>
          </cell>
          <cell r="X2">
            <v>1</v>
          </cell>
          <cell r="Y2">
            <v>0</v>
          </cell>
          <cell r="Z2">
            <v>1</v>
          </cell>
          <cell r="AA2">
            <v>0</v>
          </cell>
          <cell r="AB2">
            <v>1</v>
          </cell>
          <cell r="AC2">
            <v>0</v>
          </cell>
          <cell r="AD2">
            <v>1</v>
          </cell>
          <cell r="AE2">
            <v>0</v>
          </cell>
          <cell r="AF2">
            <v>1</v>
          </cell>
        </row>
        <row r="3">
          <cell r="A3">
            <v>74</v>
          </cell>
          <cell r="B3">
            <v>25</v>
          </cell>
          <cell r="C3">
            <v>84</v>
          </cell>
          <cell r="D3">
            <v>25</v>
          </cell>
          <cell r="E3">
            <v>84</v>
          </cell>
          <cell r="F3">
            <v>25</v>
          </cell>
          <cell r="G3">
            <v>160</v>
          </cell>
          <cell r="H3">
            <v>25</v>
          </cell>
          <cell r="I3">
            <v>540</v>
          </cell>
          <cell r="J3">
            <v>25</v>
          </cell>
          <cell r="K3">
            <v>1300</v>
          </cell>
          <cell r="L3">
            <v>25</v>
          </cell>
          <cell r="M3">
            <v>3150</v>
          </cell>
          <cell r="N3">
            <v>25</v>
          </cell>
          <cell r="O3">
            <v>5200</v>
          </cell>
          <cell r="P3">
            <v>25</v>
          </cell>
          <cell r="Q3">
            <v>180</v>
          </cell>
          <cell r="R3">
            <v>2</v>
          </cell>
          <cell r="S3">
            <v>360</v>
          </cell>
          <cell r="T3">
            <v>2</v>
          </cell>
          <cell r="U3">
            <v>80</v>
          </cell>
          <cell r="V3">
            <v>2</v>
          </cell>
          <cell r="W3">
            <v>70</v>
          </cell>
          <cell r="X3">
            <v>2</v>
          </cell>
          <cell r="Y3">
            <v>300</v>
          </cell>
          <cell r="Z3">
            <v>2</v>
          </cell>
          <cell r="AA3">
            <v>500</v>
          </cell>
          <cell r="AB3">
            <v>2</v>
          </cell>
          <cell r="AC3">
            <v>500</v>
          </cell>
          <cell r="AD3">
            <v>2</v>
          </cell>
          <cell r="AE3">
            <v>400</v>
          </cell>
          <cell r="AF3">
            <v>2</v>
          </cell>
        </row>
        <row r="4">
          <cell r="E4">
            <v>85</v>
          </cell>
          <cell r="F4">
            <v>24</v>
          </cell>
          <cell r="G4">
            <v>161</v>
          </cell>
          <cell r="H4">
            <v>24</v>
          </cell>
          <cell r="I4">
            <v>541</v>
          </cell>
          <cell r="J4">
            <v>24</v>
          </cell>
          <cell r="K4">
            <v>1301</v>
          </cell>
          <cell r="L4">
            <v>24</v>
          </cell>
          <cell r="M4">
            <v>3151</v>
          </cell>
          <cell r="N4">
            <v>24</v>
          </cell>
          <cell r="O4">
            <v>5201</v>
          </cell>
          <cell r="P4">
            <v>24</v>
          </cell>
          <cell r="Q4">
            <v>200</v>
          </cell>
          <cell r="R4">
            <v>3</v>
          </cell>
          <cell r="S4">
            <v>380</v>
          </cell>
          <cell r="T4">
            <v>3</v>
          </cell>
          <cell r="V4">
            <v>3</v>
          </cell>
          <cell r="W4">
            <v>80</v>
          </cell>
          <cell r="X4">
            <v>3</v>
          </cell>
          <cell r="Y4">
            <v>320</v>
          </cell>
          <cell r="Z4">
            <v>3</v>
          </cell>
          <cell r="AA4">
            <v>550</v>
          </cell>
          <cell r="AB4">
            <v>3</v>
          </cell>
          <cell r="AC4">
            <v>550</v>
          </cell>
          <cell r="AD4">
            <v>3</v>
          </cell>
          <cell r="AE4">
            <v>450</v>
          </cell>
          <cell r="AF4">
            <v>3</v>
          </cell>
        </row>
        <row r="5">
          <cell r="A5">
            <v>75</v>
          </cell>
          <cell r="B5">
            <v>24</v>
          </cell>
          <cell r="C5">
            <v>85</v>
          </cell>
          <cell r="D5">
            <v>24</v>
          </cell>
          <cell r="E5">
            <v>86</v>
          </cell>
          <cell r="F5">
            <v>24</v>
          </cell>
          <cell r="G5">
            <v>164</v>
          </cell>
          <cell r="H5">
            <v>24</v>
          </cell>
          <cell r="I5">
            <v>550</v>
          </cell>
          <cell r="J5">
            <v>24</v>
          </cell>
          <cell r="K5">
            <v>1320</v>
          </cell>
          <cell r="L5">
            <v>24</v>
          </cell>
          <cell r="M5">
            <v>3200</v>
          </cell>
          <cell r="N5">
            <v>24</v>
          </cell>
          <cell r="O5">
            <v>5300</v>
          </cell>
          <cell r="P5">
            <v>24</v>
          </cell>
          <cell r="Q5">
            <v>210</v>
          </cell>
          <cell r="R5">
            <v>4</v>
          </cell>
          <cell r="S5">
            <v>400</v>
          </cell>
          <cell r="T5">
            <v>4</v>
          </cell>
          <cell r="V5">
            <v>4</v>
          </cell>
          <cell r="W5">
            <v>90</v>
          </cell>
          <cell r="X5">
            <v>4</v>
          </cell>
          <cell r="Y5">
            <v>340</v>
          </cell>
          <cell r="Z5">
            <v>4</v>
          </cell>
          <cell r="AA5">
            <v>600</v>
          </cell>
          <cell r="AB5">
            <v>4</v>
          </cell>
          <cell r="AC5">
            <v>600</v>
          </cell>
          <cell r="AD5">
            <v>4</v>
          </cell>
          <cell r="AE5">
            <v>500</v>
          </cell>
          <cell r="AF5">
            <v>4</v>
          </cell>
        </row>
        <row r="6">
          <cell r="E6">
            <v>87</v>
          </cell>
          <cell r="F6">
            <v>23</v>
          </cell>
          <cell r="G6">
            <v>165</v>
          </cell>
          <cell r="H6">
            <v>23</v>
          </cell>
          <cell r="I6">
            <v>551</v>
          </cell>
          <cell r="J6">
            <v>23</v>
          </cell>
          <cell r="K6">
            <v>1321</v>
          </cell>
          <cell r="L6">
            <v>23</v>
          </cell>
          <cell r="M6">
            <v>3201</v>
          </cell>
          <cell r="N6">
            <v>23</v>
          </cell>
          <cell r="O6">
            <v>5301</v>
          </cell>
          <cell r="P6">
            <v>23</v>
          </cell>
          <cell r="Q6">
            <v>220</v>
          </cell>
          <cell r="R6">
            <v>5</v>
          </cell>
          <cell r="S6">
            <v>420</v>
          </cell>
          <cell r="T6">
            <v>5</v>
          </cell>
          <cell r="U6">
            <v>85</v>
          </cell>
          <cell r="V6">
            <v>5</v>
          </cell>
          <cell r="W6">
            <v>110</v>
          </cell>
          <cell r="X6">
            <v>5</v>
          </cell>
          <cell r="Y6">
            <v>360</v>
          </cell>
          <cell r="Z6">
            <v>5</v>
          </cell>
          <cell r="AA6">
            <v>650</v>
          </cell>
          <cell r="AB6">
            <v>5</v>
          </cell>
          <cell r="AC6">
            <v>650</v>
          </cell>
          <cell r="AD6">
            <v>5</v>
          </cell>
          <cell r="AE6">
            <v>550</v>
          </cell>
          <cell r="AF6">
            <v>5</v>
          </cell>
        </row>
        <row r="7">
          <cell r="A7">
            <v>76</v>
          </cell>
          <cell r="B7">
            <v>23</v>
          </cell>
          <cell r="C7">
            <v>86</v>
          </cell>
          <cell r="D7">
            <v>23</v>
          </cell>
          <cell r="E7">
            <v>89</v>
          </cell>
          <cell r="F7">
            <v>23</v>
          </cell>
          <cell r="G7">
            <v>168</v>
          </cell>
          <cell r="H7">
            <v>23</v>
          </cell>
          <cell r="I7">
            <v>560</v>
          </cell>
          <cell r="J7">
            <v>23</v>
          </cell>
          <cell r="K7">
            <v>1340</v>
          </cell>
          <cell r="L7">
            <v>23</v>
          </cell>
          <cell r="M7">
            <v>3250</v>
          </cell>
          <cell r="N7">
            <v>23</v>
          </cell>
          <cell r="O7">
            <v>5400</v>
          </cell>
          <cell r="P7">
            <v>23</v>
          </cell>
          <cell r="Q7">
            <v>230</v>
          </cell>
          <cell r="R7">
            <v>6</v>
          </cell>
          <cell r="S7">
            <v>440</v>
          </cell>
          <cell r="T7">
            <v>6</v>
          </cell>
          <cell r="V7">
            <v>6</v>
          </cell>
          <cell r="W7">
            <v>100</v>
          </cell>
          <cell r="X7">
            <v>6</v>
          </cell>
          <cell r="Y7">
            <v>380</v>
          </cell>
          <cell r="Z7">
            <v>6</v>
          </cell>
          <cell r="AA7">
            <v>700</v>
          </cell>
          <cell r="AB7">
            <v>6</v>
          </cell>
          <cell r="AC7">
            <v>700</v>
          </cell>
          <cell r="AD7">
            <v>6</v>
          </cell>
          <cell r="AE7">
            <v>600</v>
          </cell>
          <cell r="AF7">
            <v>6</v>
          </cell>
        </row>
        <row r="8">
          <cell r="E8">
            <v>90</v>
          </cell>
          <cell r="F8">
            <v>22</v>
          </cell>
          <cell r="G8">
            <v>169</v>
          </cell>
          <cell r="H8">
            <v>22</v>
          </cell>
          <cell r="I8">
            <v>561</v>
          </cell>
          <cell r="J8">
            <v>22</v>
          </cell>
          <cell r="K8">
            <v>1341</v>
          </cell>
          <cell r="L8">
            <v>22</v>
          </cell>
          <cell r="M8">
            <v>3251</v>
          </cell>
          <cell r="N8">
            <v>22</v>
          </cell>
          <cell r="O8">
            <v>5401</v>
          </cell>
          <cell r="P8">
            <v>22</v>
          </cell>
          <cell r="Q8">
            <v>240</v>
          </cell>
          <cell r="R8">
            <v>7</v>
          </cell>
          <cell r="S8">
            <v>460</v>
          </cell>
          <cell r="T8">
            <v>7</v>
          </cell>
          <cell r="V8">
            <v>7</v>
          </cell>
          <cell r="W8">
            <v>110</v>
          </cell>
          <cell r="X8">
            <v>7</v>
          </cell>
          <cell r="Y8">
            <v>400</v>
          </cell>
          <cell r="Z8">
            <v>7</v>
          </cell>
          <cell r="AA8">
            <v>750</v>
          </cell>
          <cell r="AB8">
            <v>7</v>
          </cell>
          <cell r="AC8">
            <v>750</v>
          </cell>
          <cell r="AD8">
            <v>7</v>
          </cell>
          <cell r="AE8">
            <v>650</v>
          </cell>
          <cell r="AF8">
            <v>7</v>
          </cell>
        </row>
        <row r="9">
          <cell r="A9">
            <v>77</v>
          </cell>
          <cell r="B9">
            <v>22</v>
          </cell>
          <cell r="C9">
            <v>87</v>
          </cell>
          <cell r="D9">
            <v>22</v>
          </cell>
          <cell r="E9">
            <v>92</v>
          </cell>
          <cell r="F9">
            <v>22</v>
          </cell>
          <cell r="G9">
            <v>172</v>
          </cell>
          <cell r="H9">
            <v>22</v>
          </cell>
          <cell r="I9">
            <v>570</v>
          </cell>
          <cell r="J9">
            <v>22</v>
          </cell>
          <cell r="K9">
            <v>1360</v>
          </cell>
          <cell r="L9">
            <v>22</v>
          </cell>
          <cell r="M9">
            <v>3300</v>
          </cell>
          <cell r="N9">
            <v>22</v>
          </cell>
          <cell r="O9">
            <v>5500</v>
          </cell>
          <cell r="P9">
            <v>22</v>
          </cell>
          <cell r="Q9">
            <v>250</v>
          </cell>
          <cell r="R9">
            <v>8</v>
          </cell>
          <cell r="S9">
            <v>480</v>
          </cell>
          <cell r="T9">
            <v>8</v>
          </cell>
          <cell r="U9">
            <v>90</v>
          </cell>
          <cell r="V9">
            <v>8</v>
          </cell>
          <cell r="W9">
            <v>115</v>
          </cell>
          <cell r="X9">
            <v>8</v>
          </cell>
          <cell r="Y9">
            <v>420</v>
          </cell>
          <cell r="Z9">
            <v>8</v>
          </cell>
          <cell r="AA9">
            <v>800</v>
          </cell>
          <cell r="AB9">
            <v>8</v>
          </cell>
          <cell r="AC9">
            <v>800</v>
          </cell>
          <cell r="AD9">
            <v>8</v>
          </cell>
          <cell r="AE9">
            <v>700</v>
          </cell>
          <cell r="AF9">
            <v>8</v>
          </cell>
        </row>
        <row r="10">
          <cell r="E10">
            <v>93</v>
          </cell>
          <cell r="F10">
            <v>21</v>
          </cell>
          <cell r="G10">
            <v>173</v>
          </cell>
          <cell r="H10">
            <v>21</v>
          </cell>
          <cell r="I10">
            <v>571</v>
          </cell>
          <cell r="J10">
            <v>21</v>
          </cell>
          <cell r="K10">
            <v>1361</v>
          </cell>
          <cell r="L10">
            <v>21</v>
          </cell>
          <cell r="M10">
            <v>3301</v>
          </cell>
          <cell r="N10">
            <v>21</v>
          </cell>
          <cell r="O10">
            <v>5501</v>
          </cell>
          <cell r="P10">
            <v>21</v>
          </cell>
          <cell r="Q10">
            <v>260</v>
          </cell>
          <cell r="R10">
            <v>9</v>
          </cell>
          <cell r="S10">
            <v>500</v>
          </cell>
          <cell r="T10">
            <v>9</v>
          </cell>
          <cell r="V10">
            <v>9</v>
          </cell>
          <cell r="W10">
            <v>120</v>
          </cell>
          <cell r="X10">
            <v>9</v>
          </cell>
          <cell r="Y10">
            <v>440</v>
          </cell>
          <cell r="Z10">
            <v>9</v>
          </cell>
          <cell r="AA10">
            <v>850</v>
          </cell>
          <cell r="AB10">
            <v>9</v>
          </cell>
          <cell r="AC10">
            <v>850</v>
          </cell>
          <cell r="AD10">
            <v>9</v>
          </cell>
          <cell r="AE10">
            <v>750</v>
          </cell>
          <cell r="AF10">
            <v>9</v>
          </cell>
        </row>
        <row r="11">
          <cell r="A11">
            <v>78</v>
          </cell>
          <cell r="B11">
            <v>21</v>
          </cell>
          <cell r="C11">
            <v>88</v>
          </cell>
          <cell r="D11">
            <v>21</v>
          </cell>
          <cell r="E11">
            <v>95</v>
          </cell>
          <cell r="F11">
            <v>21</v>
          </cell>
          <cell r="G11">
            <v>176</v>
          </cell>
          <cell r="H11">
            <v>21</v>
          </cell>
          <cell r="I11">
            <v>580</v>
          </cell>
          <cell r="J11">
            <v>21</v>
          </cell>
          <cell r="K11">
            <v>1380</v>
          </cell>
          <cell r="L11">
            <v>21</v>
          </cell>
          <cell r="M11">
            <v>3350</v>
          </cell>
          <cell r="N11">
            <v>21</v>
          </cell>
          <cell r="O11">
            <v>6000</v>
          </cell>
          <cell r="P11">
            <v>21</v>
          </cell>
          <cell r="Q11">
            <v>270</v>
          </cell>
          <cell r="R11">
            <v>10</v>
          </cell>
          <cell r="S11">
            <v>520</v>
          </cell>
          <cell r="T11">
            <v>10</v>
          </cell>
          <cell r="V11">
            <v>10</v>
          </cell>
          <cell r="W11">
            <v>125</v>
          </cell>
          <cell r="X11">
            <v>10</v>
          </cell>
          <cell r="Y11">
            <v>460</v>
          </cell>
          <cell r="Z11">
            <v>10</v>
          </cell>
          <cell r="AA11">
            <v>900</v>
          </cell>
          <cell r="AB11">
            <v>10</v>
          </cell>
          <cell r="AC11">
            <v>900</v>
          </cell>
          <cell r="AD11">
            <v>10</v>
          </cell>
          <cell r="AE11">
            <v>800</v>
          </cell>
          <cell r="AF11">
            <v>10</v>
          </cell>
        </row>
        <row r="12">
          <cell r="E12">
            <v>96</v>
          </cell>
          <cell r="F12">
            <v>20</v>
          </cell>
          <cell r="G12">
            <v>177</v>
          </cell>
          <cell r="H12">
            <v>20</v>
          </cell>
          <cell r="I12">
            <v>581</v>
          </cell>
          <cell r="J12">
            <v>20</v>
          </cell>
          <cell r="K12">
            <v>1381</v>
          </cell>
          <cell r="L12">
            <v>20</v>
          </cell>
          <cell r="M12">
            <v>3351</v>
          </cell>
          <cell r="N12">
            <v>20</v>
          </cell>
          <cell r="O12">
            <v>6001</v>
          </cell>
          <cell r="P12">
            <v>20</v>
          </cell>
          <cell r="Q12">
            <v>280</v>
          </cell>
          <cell r="R12">
            <v>11</v>
          </cell>
          <cell r="S12">
            <v>540</v>
          </cell>
          <cell r="T12">
            <v>11</v>
          </cell>
          <cell r="U12">
            <v>95</v>
          </cell>
          <cell r="V12">
            <v>11</v>
          </cell>
          <cell r="W12">
            <v>130</v>
          </cell>
          <cell r="X12">
            <v>11</v>
          </cell>
          <cell r="Y12">
            <v>480</v>
          </cell>
          <cell r="Z12">
            <v>11</v>
          </cell>
          <cell r="AA12">
            <v>950</v>
          </cell>
          <cell r="AB12">
            <v>11</v>
          </cell>
          <cell r="AC12">
            <v>950</v>
          </cell>
          <cell r="AD12">
            <v>11</v>
          </cell>
          <cell r="AE12">
            <v>850</v>
          </cell>
          <cell r="AF12">
            <v>11</v>
          </cell>
        </row>
        <row r="13">
          <cell r="A13">
            <v>79</v>
          </cell>
          <cell r="B13">
            <v>20</v>
          </cell>
          <cell r="C13">
            <v>89</v>
          </cell>
          <cell r="D13">
            <v>20</v>
          </cell>
          <cell r="E13">
            <v>98</v>
          </cell>
          <cell r="F13">
            <v>20</v>
          </cell>
          <cell r="G13">
            <v>180</v>
          </cell>
          <cell r="H13">
            <v>20</v>
          </cell>
          <cell r="I13">
            <v>590</v>
          </cell>
          <cell r="J13">
            <v>20</v>
          </cell>
          <cell r="K13">
            <v>1400</v>
          </cell>
          <cell r="L13">
            <v>20</v>
          </cell>
          <cell r="M13">
            <v>3400</v>
          </cell>
          <cell r="N13">
            <v>20</v>
          </cell>
          <cell r="O13">
            <v>6100</v>
          </cell>
          <cell r="P13">
            <v>20</v>
          </cell>
          <cell r="Q13">
            <v>290</v>
          </cell>
          <cell r="R13">
            <v>12</v>
          </cell>
          <cell r="S13">
            <v>560</v>
          </cell>
          <cell r="T13">
            <v>12</v>
          </cell>
          <cell r="V13">
            <v>12</v>
          </cell>
          <cell r="W13">
            <v>135</v>
          </cell>
          <cell r="X13">
            <v>12</v>
          </cell>
          <cell r="Y13">
            <v>500</v>
          </cell>
          <cell r="Z13">
            <v>12</v>
          </cell>
          <cell r="AA13">
            <v>1000</v>
          </cell>
          <cell r="AB13">
            <v>12</v>
          </cell>
          <cell r="AC13">
            <v>1000</v>
          </cell>
          <cell r="AD13">
            <v>12</v>
          </cell>
          <cell r="AE13">
            <v>900</v>
          </cell>
          <cell r="AF13">
            <v>12</v>
          </cell>
        </row>
        <row r="14">
          <cell r="E14">
            <v>99</v>
          </cell>
          <cell r="F14">
            <v>19</v>
          </cell>
          <cell r="G14">
            <v>181</v>
          </cell>
          <cell r="H14">
            <v>19</v>
          </cell>
          <cell r="I14">
            <v>591</v>
          </cell>
          <cell r="J14">
            <v>19</v>
          </cell>
          <cell r="K14">
            <v>1401</v>
          </cell>
          <cell r="L14">
            <v>19</v>
          </cell>
          <cell r="M14">
            <v>3401</v>
          </cell>
          <cell r="N14">
            <v>19</v>
          </cell>
          <cell r="O14">
            <v>6101</v>
          </cell>
          <cell r="P14">
            <v>19</v>
          </cell>
          <cell r="Q14">
            <v>300</v>
          </cell>
          <cell r="R14">
            <v>13</v>
          </cell>
          <cell r="S14">
            <v>580</v>
          </cell>
          <cell r="T14">
            <v>13</v>
          </cell>
          <cell r="V14">
            <v>13</v>
          </cell>
          <cell r="W14">
            <v>140</v>
          </cell>
          <cell r="X14">
            <v>13</v>
          </cell>
          <cell r="Y14">
            <v>520</v>
          </cell>
          <cell r="Z14">
            <v>13</v>
          </cell>
          <cell r="AA14">
            <v>1100</v>
          </cell>
          <cell r="AB14">
            <v>13</v>
          </cell>
          <cell r="AC14">
            <v>1100</v>
          </cell>
          <cell r="AD14">
            <v>13</v>
          </cell>
          <cell r="AE14">
            <v>950</v>
          </cell>
          <cell r="AF14">
            <v>13</v>
          </cell>
        </row>
        <row r="15">
          <cell r="A15">
            <v>80</v>
          </cell>
          <cell r="B15">
            <v>19</v>
          </cell>
          <cell r="C15">
            <v>90</v>
          </cell>
          <cell r="D15">
            <v>19</v>
          </cell>
          <cell r="E15">
            <v>102</v>
          </cell>
          <cell r="F15">
            <v>19</v>
          </cell>
          <cell r="G15">
            <v>185</v>
          </cell>
          <cell r="H15">
            <v>19</v>
          </cell>
          <cell r="I15">
            <v>1000</v>
          </cell>
          <cell r="J15">
            <v>19</v>
          </cell>
          <cell r="K15">
            <v>1430</v>
          </cell>
          <cell r="L15">
            <v>19</v>
          </cell>
          <cell r="M15">
            <v>3450</v>
          </cell>
          <cell r="N15">
            <v>19</v>
          </cell>
          <cell r="O15">
            <v>6200</v>
          </cell>
          <cell r="P15">
            <v>19</v>
          </cell>
          <cell r="Q15">
            <v>310</v>
          </cell>
          <cell r="R15">
            <v>14</v>
          </cell>
          <cell r="S15">
            <v>600</v>
          </cell>
          <cell r="T15">
            <v>14</v>
          </cell>
          <cell r="U15">
            <v>100</v>
          </cell>
          <cell r="V15">
            <v>14</v>
          </cell>
          <cell r="W15">
            <v>145</v>
          </cell>
          <cell r="X15">
            <v>14</v>
          </cell>
          <cell r="Y15">
            <v>540</v>
          </cell>
          <cell r="Z15">
            <v>14</v>
          </cell>
          <cell r="AA15">
            <v>1200</v>
          </cell>
          <cell r="AB15">
            <v>14</v>
          </cell>
          <cell r="AC15">
            <v>1200</v>
          </cell>
          <cell r="AD15">
            <v>14</v>
          </cell>
          <cell r="AE15">
            <v>1000</v>
          </cell>
          <cell r="AF15">
            <v>14</v>
          </cell>
        </row>
        <row r="16">
          <cell r="C16">
            <v>91</v>
          </cell>
          <cell r="D16">
            <v>18</v>
          </cell>
          <cell r="E16">
            <v>103</v>
          </cell>
          <cell r="F16">
            <v>18</v>
          </cell>
          <cell r="G16">
            <v>186</v>
          </cell>
          <cell r="H16">
            <v>18</v>
          </cell>
          <cell r="I16">
            <v>1001</v>
          </cell>
          <cell r="J16">
            <v>18</v>
          </cell>
          <cell r="K16">
            <v>1431</v>
          </cell>
          <cell r="L16">
            <v>18</v>
          </cell>
          <cell r="M16">
            <v>3451</v>
          </cell>
          <cell r="N16">
            <v>18</v>
          </cell>
          <cell r="O16">
            <v>6201</v>
          </cell>
          <cell r="P16">
            <v>18</v>
          </cell>
          <cell r="Q16">
            <v>320</v>
          </cell>
          <cell r="R16">
            <v>15</v>
          </cell>
          <cell r="S16">
            <v>620</v>
          </cell>
          <cell r="T16">
            <v>15</v>
          </cell>
          <cell r="V16">
            <v>15</v>
          </cell>
          <cell r="W16">
            <v>150</v>
          </cell>
          <cell r="X16">
            <v>15</v>
          </cell>
          <cell r="Y16">
            <v>560</v>
          </cell>
          <cell r="Z16">
            <v>15</v>
          </cell>
          <cell r="AA16">
            <v>1300</v>
          </cell>
          <cell r="AB16">
            <v>15</v>
          </cell>
          <cell r="AC16">
            <v>1300</v>
          </cell>
          <cell r="AD16">
            <v>15</v>
          </cell>
          <cell r="AE16">
            <v>1100</v>
          </cell>
          <cell r="AF16">
            <v>15</v>
          </cell>
        </row>
        <row r="17">
          <cell r="A17">
            <v>81</v>
          </cell>
          <cell r="B17">
            <v>18</v>
          </cell>
          <cell r="C17">
            <v>92</v>
          </cell>
          <cell r="D17">
            <v>18</v>
          </cell>
          <cell r="E17">
            <v>106</v>
          </cell>
          <cell r="F17">
            <v>18</v>
          </cell>
          <cell r="G17">
            <v>190</v>
          </cell>
          <cell r="H17">
            <v>18</v>
          </cell>
          <cell r="I17">
            <v>1020</v>
          </cell>
          <cell r="J17">
            <v>18</v>
          </cell>
          <cell r="K17">
            <v>1460</v>
          </cell>
          <cell r="L17">
            <v>18</v>
          </cell>
          <cell r="M17">
            <v>3500</v>
          </cell>
          <cell r="N17">
            <v>18</v>
          </cell>
          <cell r="O17">
            <v>6300</v>
          </cell>
          <cell r="P17">
            <v>18</v>
          </cell>
          <cell r="Q17">
            <v>330</v>
          </cell>
          <cell r="R17">
            <v>16</v>
          </cell>
          <cell r="S17">
            <v>640</v>
          </cell>
          <cell r="T17">
            <v>16</v>
          </cell>
          <cell r="U17">
            <v>105</v>
          </cell>
          <cell r="V17">
            <v>16</v>
          </cell>
          <cell r="W17">
            <v>155</v>
          </cell>
          <cell r="X17">
            <v>16</v>
          </cell>
          <cell r="Y17">
            <v>580</v>
          </cell>
          <cell r="Z17">
            <v>16</v>
          </cell>
          <cell r="AA17">
            <v>1400</v>
          </cell>
          <cell r="AB17">
            <v>16</v>
          </cell>
          <cell r="AC17">
            <v>1400</v>
          </cell>
          <cell r="AD17">
            <v>16</v>
          </cell>
          <cell r="AE17">
            <v>1200</v>
          </cell>
          <cell r="AF17">
            <v>16</v>
          </cell>
        </row>
        <row r="18">
          <cell r="A18">
            <v>82</v>
          </cell>
          <cell r="B18">
            <v>17</v>
          </cell>
          <cell r="C18">
            <v>93</v>
          </cell>
          <cell r="D18">
            <v>17</v>
          </cell>
          <cell r="E18">
            <v>107</v>
          </cell>
          <cell r="F18">
            <v>17</v>
          </cell>
          <cell r="G18">
            <v>191</v>
          </cell>
          <cell r="H18">
            <v>17</v>
          </cell>
          <cell r="I18">
            <v>1021</v>
          </cell>
          <cell r="J18">
            <v>17</v>
          </cell>
          <cell r="K18">
            <v>1461</v>
          </cell>
          <cell r="L18">
            <v>17</v>
          </cell>
          <cell r="M18">
            <v>3501</v>
          </cell>
          <cell r="N18">
            <v>17</v>
          </cell>
          <cell r="O18">
            <v>6301</v>
          </cell>
          <cell r="P18">
            <v>17</v>
          </cell>
          <cell r="Q18">
            <v>340</v>
          </cell>
          <cell r="R18">
            <v>17</v>
          </cell>
          <cell r="S18">
            <v>660</v>
          </cell>
          <cell r="T18">
            <v>17</v>
          </cell>
          <cell r="V18">
            <v>17</v>
          </cell>
          <cell r="W18">
            <v>160</v>
          </cell>
          <cell r="X18">
            <v>17</v>
          </cell>
          <cell r="Y18">
            <v>600</v>
          </cell>
          <cell r="Z18">
            <v>17</v>
          </cell>
          <cell r="AA18">
            <v>1500</v>
          </cell>
          <cell r="AB18">
            <v>17</v>
          </cell>
          <cell r="AC18">
            <v>1500</v>
          </cell>
          <cell r="AD18">
            <v>17</v>
          </cell>
          <cell r="AE18">
            <v>1400</v>
          </cell>
          <cell r="AF18">
            <v>17</v>
          </cell>
        </row>
        <row r="19">
          <cell r="A19">
            <v>83</v>
          </cell>
          <cell r="B19">
            <v>17</v>
          </cell>
          <cell r="C19">
            <v>94</v>
          </cell>
          <cell r="D19">
            <v>17</v>
          </cell>
          <cell r="E19">
            <v>110</v>
          </cell>
          <cell r="F19">
            <v>17</v>
          </cell>
          <cell r="G19">
            <v>195</v>
          </cell>
          <cell r="H19">
            <v>17</v>
          </cell>
          <cell r="I19">
            <v>1040</v>
          </cell>
          <cell r="J19">
            <v>17</v>
          </cell>
          <cell r="K19">
            <v>1490</v>
          </cell>
          <cell r="L19">
            <v>17</v>
          </cell>
          <cell r="M19">
            <v>3550</v>
          </cell>
          <cell r="N19">
            <v>17</v>
          </cell>
          <cell r="O19">
            <v>6400</v>
          </cell>
          <cell r="P19">
            <v>17</v>
          </cell>
          <cell r="Q19">
            <v>350</v>
          </cell>
          <cell r="R19">
            <v>18</v>
          </cell>
          <cell r="S19">
            <v>680</v>
          </cell>
          <cell r="T19">
            <v>18</v>
          </cell>
          <cell r="U19">
            <v>110</v>
          </cell>
          <cell r="V19">
            <v>18</v>
          </cell>
          <cell r="W19">
            <v>165</v>
          </cell>
          <cell r="X19">
            <v>18</v>
          </cell>
          <cell r="Y19">
            <v>620</v>
          </cell>
          <cell r="Z19">
            <v>18</v>
          </cell>
          <cell r="AA19">
            <v>1600</v>
          </cell>
          <cell r="AB19">
            <v>18</v>
          </cell>
          <cell r="AC19">
            <v>1600</v>
          </cell>
          <cell r="AD19">
            <v>18</v>
          </cell>
          <cell r="AE19">
            <v>1600</v>
          </cell>
          <cell r="AF19">
            <v>18</v>
          </cell>
        </row>
        <row r="20">
          <cell r="A20">
            <v>84</v>
          </cell>
          <cell r="B20">
            <v>16</v>
          </cell>
          <cell r="C20">
            <v>95</v>
          </cell>
          <cell r="D20">
            <v>16</v>
          </cell>
          <cell r="E20">
            <v>111</v>
          </cell>
          <cell r="F20">
            <v>16</v>
          </cell>
          <cell r="G20">
            <v>196</v>
          </cell>
          <cell r="H20">
            <v>16</v>
          </cell>
          <cell r="I20">
            <v>1041</v>
          </cell>
          <cell r="J20">
            <v>16</v>
          </cell>
          <cell r="K20">
            <v>1491</v>
          </cell>
          <cell r="L20">
            <v>16</v>
          </cell>
          <cell r="M20">
            <v>3551</v>
          </cell>
          <cell r="N20">
            <v>16</v>
          </cell>
          <cell r="O20">
            <v>6401</v>
          </cell>
          <cell r="P20">
            <v>16</v>
          </cell>
          <cell r="Q20">
            <v>360</v>
          </cell>
          <cell r="R20">
            <v>19</v>
          </cell>
          <cell r="S20">
            <v>700</v>
          </cell>
          <cell r="T20">
            <v>19</v>
          </cell>
          <cell r="V20">
            <v>19</v>
          </cell>
          <cell r="W20">
            <v>170</v>
          </cell>
          <cell r="X20">
            <v>19</v>
          </cell>
          <cell r="Y20">
            <v>640</v>
          </cell>
          <cell r="Z20">
            <v>19</v>
          </cell>
          <cell r="AA20">
            <v>1700</v>
          </cell>
          <cell r="AB20">
            <v>19</v>
          </cell>
          <cell r="AC20">
            <v>1700</v>
          </cell>
          <cell r="AD20">
            <v>19</v>
          </cell>
          <cell r="AE20">
            <v>1800</v>
          </cell>
          <cell r="AF20">
            <v>19</v>
          </cell>
        </row>
        <row r="21">
          <cell r="A21">
            <v>85</v>
          </cell>
          <cell r="B21">
            <v>16</v>
          </cell>
          <cell r="C21">
            <v>96</v>
          </cell>
          <cell r="D21">
            <v>16</v>
          </cell>
          <cell r="E21">
            <v>114</v>
          </cell>
          <cell r="F21">
            <v>16</v>
          </cell>
          <cell r="G21">
            <v>200</v>
          </cell>
          <cell r="H21">
            <v>16</v>
          </cell>
          <cell r="I21">
            <v>1060</v>
          </cell>
          <cell r="J21">
            <v>16</v>
          </cell>
          <cell r="K21">
            <v>1520</v>
          </cell>
          <cell r="L21">
            <v>16</v>
          </cell>
          <cell r="M21">
            <v>4000</v>
          </cell>
          <cell r="N21">
            <v>16</v>
          </cell>
          <cell r="O21">
            <v>6500</v>
          </cell>
          <cell r="P21">
            <v>16</v>
          </cell>
          <cell r="Q21">
            <v>370</v>
          </cell>
          <cell r="R21">
            <v>20</v>
          </cell>
          <cell r="S21">
            <v>725</v>
          </cell>
          <cell r="T21">
            <v>20</v>
          </cell>
          <cell r="U21">
            <v>115</v>
          </cell>
          <cell r="V21">
            <v>20</v>
          </cell>
          <cell r="W21">
            <v>180</v>
          </cell>
          <cell r="X21">
            <v>20</v>
          </cell>
          <cell r="Y21">
            <v>670</v>
          </cell>
          <cell r="Z21">
            <v>20</v>
          </cell>
          <cell r="AA21">
            <v>1800</v>
          </cell>
          <cell r="AB21">
            <v>20</v>
          </cell>
          <cell r="AC21">
            <v>1800</v>
          </cell>
          <cell r="AD21">
            <v>20</v>
          </cell>
          <cell r="AE21">
            <v>2000</v>
          </cell>
          <cell r="AF21">
            <v>20</v>
          </cell>
        </row>
        <row r="22">
          <cell r="A22">
            <v>86</v>
          </cell>
          <cell r="B22">
            <v>15</v>
          </cell>
          <cell r="C22">
            <v>97</v>
          </cell>
          <cell r="D22">
            <v>15</v>
          </cell>
          <cell r="E22">
            <v>115</v>
          </cell>
          <cell r="F22">
            <v>15</v>
          </cell>
          <cell r="G22">
            <v>201</v>
          </cell>
          <cell r="H22">
            <v>15</v>
          </cell>
          <cell r="I22">
            <v>1061</v>
          </cell>
          <cell r="J22">
            <v>15</v>
          </cell>
          <cell r="K22">
            <v>1521</v>
          </cell>
          <cell r="L22">
            <v>15</v>
          </cell>
          <cell r="M22">
            <v>4001</v>
          </cell>
          <cell r="N22">
            <v>15</v>
          </cell>
          <cell r="O22">
            <v>6501</v>
          </cell>
          <cell r="P22">
            <v>15</v>
          </cell>
          <cell r="Q22">
            <v>380</v>
          </cell>
          <cell r="R22">
            <v>21</v>
          </cell>
          <cell r="S22">
            <v>750</v>
          </cell>
          <cell r="T22">
            <v>21</v>
          </cell>
          <cell r="V22">
            <v>21</v>
          </cell>
          <cell r="W22">
            <v>190</v>
          </cell>
          <cell r="X22">
            <v>21</v>
          </cell>
          <cell r="Y22">
            <v>700</v>
          </cell>
          <cell r="Z22">
            <v>21</v>
          </cell>
          <cell r="AA22">
            <v>2000</v>
          </cell>
          <cell r="AB22">
            <v>21</v>
          </cell>
          <cell r="AC22">
            <v>2000</v>
          </cell>
          <cell r="AD22">
            <v>21</v>
          </cell>
          <cell r="AE22">
            <v>2200</v>
          </cell>
          <cell r="AF22">
            <v>21</v>
          </cell>
        </row>
        <row r="23">
          <cell r="A23">
            <v>87</v>
          </cell>
          <cell r="B23">
            <v>15</v>
          </cell>
          <cell r="C23">
            <v>98</v>
          </cell>
          <cell r="D23">
            <v>15</v>
          </cell>
          <cell r="E23">
            <v>118</v>
          </cell>
          <cell r="F23">
            <v>15</v>
          </cell>
          <cell r="G23">
            <v>205</v>
          </cell>
          <cell r="H23">
            <v>15</v>
          </cell>
          <cell r="I23">
            <v>1080</v>
          </cell>
          <cell r="J23">
            <v>15</v>
          </cell>
          <cell r="K23">
            <v>1550</v>
          </cell>
          <cell r="L23">
            <v>15</v>
          </cell>
          <cell r="M23">
            <v>4050</v>
          </cell>
          <cell r="N23">
            <v>15</v>
          </cell>
          <cell r="O23">
            <v>7000</v>
          </cell>
          <cell r="P23">
            <v>15</v>
          </cell>
          <cell r="Q23">
            <v>390</v>
          </cell>
          <cell r="R23">
            <v>22</v>
          </cell>
          <cell r="S23">
            <v>775</v>
          </cell>
          <cell r="T23">
            <v>22</v>
          </cell>
          <cell r="U23">
            <v>120</v>
          </cell>
          <cell r="V23">
            <v>22</v>
          </cell>
          <cell r="W23">
            <v>200</v>
          </cell>
          <cell r="X23">
            <v>22</v>
          </cell>
          <cell r="Y23">
            <v>750</v>
          </cell>
          <cell r="Z23">
            <v>22</v>
          </cell>
          <cell r="AA23">
            <v>2200</v>
          </cell>
          <cell r="AB23">
            <v>22</v>
          </cell>
          <cell r="AC23">
            <v>2200</v>
          </cell>
          <cell r="AD23">
            <v>22</v>
          </cell>
          <cell r="AE23">
            <v>2400</v>
          </cell>
          <cell r="AF23">
            <v>22</v>
          </cell>
        </row>
        <row r="24">
          <cell r="A24">
            <v>88</v>
          </cell>
          <cell r="B24">
            <v>14</v>
          </cell>
          <cell r="C24">
            <v>99</v>
          </cell>
          <cell r="D24">
            <v>14</v>
          </cell>
          <cell r="E24">
            <v>119</v>
          </cell>
          <cell r="F24">
            <v>14</v>
          </cell>
          <cell r="G24">
            <v>206</v>
          </cell>
          <cell r="H24">
            <v>14</v>
          </cell>
          <cell r="I24">
            <v>1081</v>
          </cell>
          <cell r="J24">
            <v>14</v>
          </cell>
          <cell r="K24">
            <v>1551</v>
          </cell>
          <cell r="L24">
            <v>14</v>
          </cell>
          <cell r="M24">
            <v>4051</v>
          </cell>
          <cell r="N24">
            <v>14</v>
          </cell>
          <cell r="O24">
            <v>7001</v>
          </cell>
          <cell r="P24">
            <v>14</v>
          </cell>
          <cell r="Q24">
            <v>400</v>
          </cell>
          <cell r="R24">
            <v>23</v>
          </cell>
          <cell r="S24">
            <v>800</v>
          </cell>
          <cell r="T24">
            <v>23</v>
          </cell>
          <cell r="U24">
            <v>125</v>
          </cell>
          <cell r="V24">
            <v>23</v>
          </cell>
          <cell r="W24">
            <v>210</v>
          </cell>
          <cell r="X24">
            <v>23</v>
          </cell>
          <cell r="Y24">
            <v>800</v>
          </cell>
          <cell r="Z24">
            <v>23</v>
          </cell>
          <cell r="AA24">
            <v>2400</v>
          </cell>
          <cell r="AB24">
            <v>23</v>
          </cell>
          <cell r="AC24">
            <v>2400</v>
          </cell>
          <cell r="AD24">
            <v>23</v>
          </cell>
          <cell r="AE24">
            <v>2600</v>
          </cell>
          <cell r="AF24">
            <v>23</v>
          </cell>
        </row>
        <row r="25">
          <cell r="A25">
            <v>89</v>
          </cell>
          <cell r="B25">
            <v>14</v>
          </cell>
          <cell r="C25">
            <v>100</v>
          </cell>
          <cell r="D25">
            <v>14</v>
          </cell>
          <cell r="E25">
            <v>122</v>
          </cell>
          <cell r="F25">
            <v>14</v>
          </cell>
          <cell r="G25">
            <v>210</v>
          </cell>
          <cell r="H25">
            <v>14</v>
          </cell>
          <cell r="I25">
            <v>1100</v>
          </cell>
          <cell r="J25">
            <v>14</v>
          </cell>
          <cell r="K25">
            <v>1580</v>
          </cell>
          <cell r="L25">
            <v>14</v>
          </cell>
          <cell r="M25">
            <v>4100</v>
          </cell>
          <cell r="N25">
            <v>14</v>
          </cell>
          <cell r="O25">
            <v>7100</v>
          </cell>
          <cell r="P25">
            <v>14</v>
          </cell>
          <cell r="Q25">
            <v>420</v>
          </cell>
          <cell r="R25">
            <v>24</v>
          </cell>
          <cell r="S25">
            <v>850</v>
          </cell>
          <cell r="T25">
            <v>24</v>
          </cell>
          <cell r="U25">
            <v>130</v>
          </cell>
          <cell r="V25">
            <v>24</v>
          </cell>
          <cell r="W25">
            <v>230</v>
          </cell>
          <cell r="X25">
            <v>24</v>
          </cell>
          <cell r="Y25">
            <v>850</v>
          </cell>
          <cell r="Z25">
            <v>24</v>
          </cell>
          <cell r="AA25">
            <v>2700</v>
          </cell>
          <cell r="AB25">
            <v>24</v>
          </cell>
          <cell r="AC25">
            <v>2600</v>
          </cell>
          <cell r="AD25">
            <v>24</v>
          </cell>
          <cell r="AE25">
            <v>2700</v>
          </cell>
          <cell r="AF25">
            <v>24</v>
          </cell>
        </row>
        <row r="26">
          <cell r="A26">
            <v>90</v>
          </cell>
          <cell r="B26">
            <v>13</v>
          </cell>
          <cell r="C26">
            <v>101</v>
          </cell>
          <cell r="D26">
            <v>13</v>
          </cell>
          <cell r="E26">
            <v>123</v>
          </cell>
          <cell r="F26">
            <v>13</v>
          </cell>
          <cell r="G26">
            <v>211</v>
          </cell>
          <cell r="H26">
            <v>13</v>
          </cell>
          <cell r="I26">
            <v>1101</v>
          </cell>
          <cell r="J26">
            <v>13</v>
          </cell>
          <cell r="K26">
            <v>1581</v>
          </cell>
          <cell r="L26">
            <v>13</v>
          </cell>
          <cell r="M26">
            <v>4101</v>
          </cell>
          <cell r="N26">
            <v>13</v>
          </cell>
          <cell r="O26">
            <v>7101</v>
          </cell>
          <cell r="P26">
            <v>13</v>
          </cell>
          <cell r="Q26">
            <v>440</v>
          </cell>
          <cell r="R26">
            <v>25</v>
          </cell>
          <cell r="S26">
            <v>950</v>
          </cell>
          <cell r="T26">
            <v>25</v>
          </cell>
          <cell r="U26">
            <v>135</v>
          </cell>
          <cell r="V26">
            <v>25</v>
          </cell>
          <cell r="W26">
            <v>250</v>
          </cell>
          <cell r="X26">
            <v>25</v>
          </cell>
          <cell r="Y26">
            <v>950</v>
          </cell>
          <cell r="Z26">
            <v>25</v>
          </cell>
          <cell r="AA26">
            <v>3000</v>
          </cell>
          <cell r="AB26">
            <v>25</v>
          </cell>
          <cell r="AC26">
            <v>2800</v>
          </cell>
          <cell r="AD26">
            <v>25</v>
          </cell>
          <cell r="AE26">
            <v>2900</v>
          </cell>
          <cell r="AF26">
            <v>25</v>
          </cell>
        </row>
        <row r="27">
          <cell r="A27">
            <v>91</v>
          </cell>
          <cell r="B27">
            <v>13</v>
          </cell>
          <cell r="C27">
            <v>102</v>
          </cell>
          <cell r="D27">
            <v>13</v>
          </cell>
          <cell r="E27">
            <v>126</v>
          </cell>
          <cell r="F27">
            <v>13</v>
          </cell>
          <cell r="G27">
            <v>215</v>
          </cell>
          <cell r="H27">
            <v>13</v>
          </cell>
          <cell r="I27">
            <v>1120</v>
          </cell>
          <cell r="J27">
            <v>13</v>
          </cell>
          <cell r="K27">
            <v>2020</v>
          </cell>
          <cell r="L27">
            <v>13</v>
          </cell>
          <cell r="M27">
            <v>4160</v>
          </cell>
          <cell r="N27">
            <v>13</v>
          </cell>
          <cell r="O27">
            <v>7200</v>
          </cell>
          <cell r="P27">
            <v>13</v>
          </cell>
        </row>
        <row r="28">
          <cell r="A28">
            <v>92</v>
          </cell>
          <cell r="B28">
            <v>12</v>
          </cell>
          <cell r="C28">
            <v>103</v>
          </cell>
          <cell r="D28">
            <v>12</v>
          </cell>
          <cell r="E28">
            <v>127</v>
          </cell>
          <cell r="F28">
            <v>12</v>
          </cell>
          <cell r="G28">
            <v>216</v>
          </cell>
          <cell r="H28">
            <v>12</v>
          </cell>
          <cell r="I28">
            <v>1121</v>
          </cell>
          <cell r="J28">
            <v>12</v>
          </cell>
          <cell r="K28">
            <v>2021</v>
          </cell>
          <cell r="L28">
            <v>12</v>
          </cell>
          <cell r="M28">
            <v>4161</v>
          </cell>
          <cell r="N28">
            <v>12</v>
          </cell>
          <cell r="O28">
            <v>7201</v>
          </cell>
          <cell r="P28">
            <v>12</v>
          </cell>
        </row>
        <row r="29">
          <cell r="A29">
            <v>94</v>
          </cell>
          <cell r="B29">
            <v>12</v>
          </cell>
          <cell r="C29">
            <v>105</v>
          </cell>
          <cell r="D29">
            <v>12</v>
          </cell>
          <cell r="E29">
            <v>130</v>
          </cell>
          <cell r="F29">
            <v>12</v>
          </cell>
          <cell r="G29">
            <v>220</v>
          </cell>
          <cell r="H29">
            <v>12</v>
          </cell>
          <cell r="I29">
            <v>1140</v>
          </cell>
          <cell r="J29">
            <v>12</v>
          </cell>
          <cell r="K29">
            <v>2060</v>
          </cell>
          <cell r="L29">
            <v>12</v>
          </cell>
          <cell r="M29">
            <v>4220</v>
          </cell>
          <cell r="N29">
            <v>12</v>
          </cell>
          <cell r="O29">
            <v>7300</v>
          </cell>
          <cell r="P29">
            <v>12</v>
          </cell>
        </row>
        <row r="30">
          <cell r="A30">
            <v>95</v>
          </cell>
          <cell r="B30">
            <v>11</v>
          </cell>
          <cell r="C30">
            <v>106</v>
          </cell>
          <cell r="D30">
            <v>11</v>
          </cell>
          <cell r="E30">
            <v>131</v>
          </cell>
          <cell r="F30">
            <v>11</v>
          </cell>
          <cell r="G30">
            <v>221</v>
          </cell>
          <cell r="H30">
            <v>11</v>
          </cell>
          <cell r="I30">
            <v>1141</v>
          </cell>
          <cell r="J30">
            <v>11</v>
          </cell>
          <cell r="K30">
            <v>2061</v>
          </cell>
          <cell r="L30">
            <v>11</v>
          </cell>
          <cell r="M30">
            <v>4221</v>
          </cell>
          <cell r="N30">
            <v>11</v>
          </cell>
          <cell r="O30">
            <v>7301</v>
          </cell>
          <cell r="P30">
            <v>11</v>
          </cell>
        </row>
        <row r="31">
          <cell r="A31">
            <v>97</v>
          </cell>
          <cell r="B31">
            <v>11</v>
          </cell>
          <cell r="C31">
            <v>108</v>
          </cell>
          <cell r="D31">
            <v>11</v>
          </cell>
          <cell r="E31">
            <v>134</v>
          </cell>
          <cell r="F31">
            <v>11</v>
          </cell>
          <cell r="G31">
            <v>225</v>
          </cell>
          <cell r="H31">
            <v>11</v>
          </cell>
          <cell r="I31">
            <v>1160</v>
          </cell>
          <cell r="J31">
            <v>11</v>
          </cell>
          <cell r="K31">
            <v>2100</v>
          </cell>
          <cell r="L31">
            <v>11</v>
          </cell>
          <cell r="M31">
            <v>4300</v>
          </cell>
          <cell r="N31">
            <v>11</v>
          </cell>
          <cell r="O31">
            <v>7400</v>
          </cell>
          <cell r="P31">
            <v>11</v>
          </cell>
        </row>
        <row r="32">
          <cell r="A32">
            <v>98</v>
          </cell>
          <cell r="B32">
            <v>10</v>
          </cell>
          <cell r="C32">
            <v>109</v>
          </cell>
          <cell r="D32">
            <v>10</v>
          </cell>
          <cell r="E32">
            <v>135</v>
          </cell>
          <cell r="F32">
            <v>10</v>
          </cell>
          <cell r="G32">
            <v>226</v>
          </cell>
          <cell r="H32">
            <v>10</v>
          </cell>
          <cell r="I32">
            <v>1161</v>
          </cell>
          <cell r="J32">
            <v>10</v>
          </cell>
          <cell r="K32">
            <v>2101</v>
          </cell>
          <cell r="L32">
            <v>10</v>
          </cell>
          <cell r="M32">
            <v>4301</v>
          </cell>
          <cell r="N32">
            <v>10</v>
          </cell>
          <cell r="O32">
            <v>7401</v>
          </cell>
          <cell r="P32">
            <v>10</v>
          </cell>
        </row>
        <row r="33">
          <cell r="A33">
            <v>100</v>
          </cell>
          <cell r="B33">
            <v>10</v>
          </cell>
          <cell r="C33">
            <v>111</v>
          </cell>
          <cell r="D33">
            <v>10</v>
          </cell>
          <cell r="E33">
            <v>138</v>
          </cell>
          <cell r="F33">
            <v>10</v>
          </cell>
          <cell r="G33">
            <v>232</v>
          </cell>
          <cell r="H33">
            <v>10</v>
          </cell>
          <cell r="I33">
            <v>1180</v>
          </cell>
          <cell r="J33">
            <v>10</v>
          </cell>
          <cell r="K33">
            <v>2150</v>
          </cell>
          <cell r="L33">
            <v>10</v>
          </cell>
          <cell r="M33">
            <v>4380</v>
          </cell>
          <cell r="N33">
            <v>10</v>
          </cell>
          <cell r="O33">
            <v>7500</v>
          </cell>
          <cell r="P33">
            <v>10</v>
          </cell>
        </row>
        <row r="34">
          <cell r="A34">
            <v>101</v>
          </cell>
          <cell r="B34">
            <v>9</v>
          </cell>
          <cell r="C34">
            <v>112</v>
          </cell>
          <cell r="D34">
            <v>9</v>
          </cell>
          <cell r="E34">
            <v>139</v>
          </cell>
          <cell r="F34">
            <v>9</v>
          </cell>
          <cell r="G34">
            <v>233</v>
          </cell>
          <cell r="H34">
            <v>9</v>
          </cell>
          <cell r="I34">
            <v>1181</v>
          </cell>
          <cell r="J34">
            <v>9</v>
          </cell>
          <cell r="K34">
            <v>2151</v>
          </cell>
          <cell r="L34">
            <v>9</v>
          </cell>
          <cell r="M34">
            <v>4381</v>
          </cell>
          <cell r="N34">
            <v>9</v>
          </cell>
          <cell r="O34">
            <v>7501</v>
          </cell>
          <cell r="P34">
            <v>9</v>
          </cell>
        </row>
        <row r="35">
          <cell r="A35">
            <v>103</v>
          </cell>
          <cell r="B35">
            <v>9</v>
          </cell>
          <cell r="C35">
            <v>114</v>
          </cell>
          <cell r="D35">
            <v>9</v>
          </cell>
          <cell r="E35">
            <v>142</v>
          </cell>
          <cell r="F35">
            <v>9</v>
          </cell>
          <cell r="G35">
            <v>239</v>
          </cell>
          <cell r="H35">
            <v>9</v>
          </cell>
          <cell r="I35">
            <v>1200</v>
          </cell>
          <cell r="J35">
            <v>9</v>
          </cell>
          <cell r="K35">
            <v>2200</v>
          </cell>
          <cell r="L35">
            <v>9</v>
          </cell>
          <cell r="M35">
            <v>4460</v>
          </cell>
          <cell r="N35">
            <v>9</v>
          </cell>
          <cell r="O35">
            <v>8000</v>
          </cell>
          <cell r="P35">
            <v>9</v>
          </cell>
        </row>
        <row r="36">
          <cell r="A36">
            <v>104</v>
          </cell>
          <cell r="B36">
            <v>8</v>
          </cell>
          <cell r="C36">
            <v>115</v>
          </cell>
          <cell r="D36">
            <v>8</v>
          </cell>
          <cell r="E36">
            <v>143</v>
          </cell>
          <cell r="F36">
            <v>8</v>
          </cell>
          <cell r="G36">
            <v>240</v>
          </cell>
          <cell r="H36">
            <v>8</v>
          </cell>
          <cell r="I36">
            <v>1201</v>
          </cell>
          <cell r="J36">
            <v>8</v>
          </cell>
          <cell r="K36">
            <v>2201</v>
          </cell>
          <cell r="L36">
            <v>8</v>
          </cell>
          <cell r="M36">
            <v>4461</v>
          </cell>
          <cell r="N36">
            <v>8</v>
          </cell>
          <cell r="O36">
            <v>8001</v>
          </cell>
          <cell r="P36">
            <v>8</v>
          </cell>
        </row>
        <row r="37">
          <cell r="A37">
            <v>106</v>
          </cell>
          <cell r="B37">
            <v>8</v>
          </cell>
          <cell r="C37">
            <v>118</v>
          </cell>
          <cell r="D37">
            <v>8</v>
          </cell>
          <cell r="E37">
            <v>146</v>
          </cell>
          <cell r="F37">
            <v>8</v>
          </cell>
          <cell r="G37">
            <v>246</v>
          </cell>
          <cell r="H37">
            <v>8</v>
          </cell>
          <cell r="I37">
            <v>1230</v>
          </cell>
          <cell r="J37">
            <v>8</v>
          </cell>
          <cell r="K37">
            <v>2250</v>
          </cell>
          <cell r="L37">
            <v>8</v>
          </cell>
          <cell r="M37">
            <v>4540</v>
          </cell>
          <cell r="N37">
            <v>8</v>
          </cell>
          <cell r="O37">
            <v>8100</v>
          </cell>
          <cell r="P37">
            <v>8</v>
          </cell>
        </row>
        <row r="38">
          <cell r="A38">
            <v>107</v>
          </cell>
          <cell r="B38">
            <v>7</v>
          </cell>
          <cell r="C38">
            <v>119</v>
          </cell>
          <cell r="D38">
            <v>7</v>
          </cell>
          <cell r="E38">
            <v>147</v>
          </cell>
          <cell r="F38">
            <v>7</v>
          </cell>
          <cell r="G38">
            <v>247</v>
          </cell>
          <cell r="H38">
            <v>7</v>
          </cell>
          <cell r="I38">
            <v>1231</v>
          </cell>
          <cell r="J38">
            <v>7</v>
          </cell>
          <cell r="K38">
            <v>2251</v>
          </cell>
          <cell r="L38">
            <v>7</v>
          </cell>
          <cell r="M38">
            <v>4541</v>
          </cell>
          <cell r="N38">
            <v>7</v>
          </cell>
          <cell r="O38">
            <v>8101</v>
          </cell>
          <cell r="P38">
            <v>7</v>
          </cell>
        </row>
        <row r="39">
          <cell r="A39">
            <v>110</v>
          </cell>
          <cell r="B39">
            <v>7</v>
          </cell>
          <cell r="C39">
            <v>122</v>
          </cell>
          <cell r="D39">
            <v>7</v>
          </cell>
          <cell r="E39">
            <v>150</v>
          </cell>
          <cell r="F39">
            <v>7</v>
          </cell>
          <cell r="G39">
            <v>253</v>
          </cell>
          <cell r="H39">
            <v>7</v>
          </cell>
          <cell r="I39">
            <v>1260</v>
          </cell>
          <cell r="J39">
            <v>7</v>
          </cell>
          <cell r="K39">
            <v>2300</v>
          </cell>
          <cell r="L39">
            <v>7</v>
          </cell>
          <cell r="M39">
            <v>5020</v>
          </cell>
          <cell r="N39">
            <v>7</v>
          </cell>
          <cell r="O39">
            <v>8200</v>
          </cell>
          <cell r="P39">
            <v>7</v>
          </cell>
        </row>
        <row r="40">
          <cell r="A40">
            <v>111</v>
          </cell>
          <cell r="B40">
            <v>6</v>
          </cell>
          <cell r="C40">
            <v>123</v>
          </cell>
          <cell r="D40">
            <v>6</v>
          </cell>
          <cell r="E40">
            <v>151</v>
          </cell>
          <cell r="F40">
            <v>6</v>
          </cell>
          <cell r="G40">
            <v>254</v>
          </cell>
          <cell r="H40">
            <v>6</v>
          </cell>
          <cell r="I40">
            <v>1261</v>
          </cell>
          <cell r="J40">
            <v>6</v>
          </cell>
          <cell r="K40">
            <v>2301</v>
          </cell>
          <cell r="L40">
            <v>6</v>
          </cell>
          <cell r="M40">
            <v>5021</v>
          </cell>
          <cell r="N40">
            <v>6</v>
          </cell>
          <cell r="O40">
            <v>8201</v>
          </cell>
          <cell r="P40">
            <v>6</v>
          </cell>
        </row>
        <row r="41">
          <cell r="A41">
            <v>112</v>
          </cell>
          <cell r="B41">
            <v>6</v>
          </cell>
          <cell r="C41">
            <v>126</v>
          </cell>
          <cell r="D41">
            <v>6</v>
          </cell>
          <cell r="E41">
            <v>154</v>
          </cell>
          <cell r="F41">
            <v>6</v>
          </cell>
          <cell r="G41">
            <v>260</v>
          </cell>
          <cell r="H41">
            <v>6</v>
          </cell>
          <cell r="I41">
            <v>1290</v>
          </cell>
          <cell r="J41">
            <v>6</v>
          </cell>
          <cell r="K41">
            <v>2350</v>
          </cell>
          <cell r="L41">
            <v>6</v>
          </cell>
          <cell r="M41">
            <v>5100</v>
          </cell>
          <cell r="N41">
            <v>6</v>
          </cell>
          <cell r="O41">
            <v>8300</v>
          </cell>
          <cell r="P41">
            <v>6</v>
          </cell>
        </row>
        <row r="42">
          <cell r="A42">
            <v>113</v>
          </cell>
          <cell r="B42">
            <v>5</v>
          </cell>
          <cell r="C42">
            <v>127</v>
          </cell>
          <cell r="D42">
            <v>5</v>
          </cell>
          <cell r="E42">
            <v>155</v>
          </cell>
          <cell r="F42">
            <v>5</v>
          </cell>
          <cell r="G42">
            <v>261</v>
          </cell>
          <cell r="H42">
            <v>5</v>
          </cell>
          <cell r="I42">
            <v>1291</v>
          </cell>
          <cell r="J42">
            <v>5</v>
          </cell>
          <cell r="K42">
            <v>2351</v>
          </cell>
          <cell r="L42">
            <v>5</v>
          </cell>
          <cell r="M42">
            <v>5101</v>
          </cell>
          <cell r="N42">
            <v>5</v>
          </cell>
          <cell r="O42">
            <v>8301</v>
          </cell>
          <cell r="P42">
            <v>5</v>
          </cell>
        </row>
        <row r="43">
          <cell r="A43">
            <v>115</v>
          </cell>
          <cell r="B43">
            <v>5</v>
          </cell>
          <cell r="C43">
            <v>130</v>
          </cell>
          <cell r="D43">
            <v>5</v>
          </cell>
          <cell r="E43">
            <v>158</v>
          </cell>
          <cell r="F43">
            <v>5</v>
          </cell>
          <cell r="G43">
            <v>267</v>
          </cell>
          <cell r="H43">
            <v>5</v>
          </cell>
          <cell r="I43">
            <v>1320</v>
          </cell>
          <cell r="J43">
            <v>5</v>
          </cell>
          <cell r="K43">
            <v>2400</v>
          </cell>
          <cell r="L43">
            <v>5</v>
          </cell>
          <cell r="M43">
            <v>5200</v>
          </cell>
          <cell r="N43">
            <v>5</v>
          </cell>
          <cell r="O43">
            <v>8400</v>
          </cell>
          <cell r="P43">
            <v>5</v>
          </cell>
        </row>
        <row r="44">
          <cell r="A44">
            <v>116</v>
          </cell>
          <cell r="B44">
            <v>4</v>
          </cell>
          <cell r="C44">
            <v>131</v>
          </cell>
          <cell r="D44">
            <v>4</v>
          </cell>
          <cell r="E44">
            <v>159</v>
          </cell>
          <cell r="F44">
            <v>4</v>
          </cell>
          <cell r="G44">
            <v>268</v>
          </cell>
          <cell r="H44">
            <v>4</v>
          </cell>
          <cell r="I44">
            <v>1321</v>
          </cell>
          <cell r="J44">
            <v>4</v>
          </cell>
          <cell r="K44">
            <v>2401</v>
          </cell>
          <cell r="L44">
            <v>4</v>
          </cell>
          <cell r="M44">
            <v>5201</v>
          </cell>
          <cell r="N44">
            <v>4</v>
          </cell>
          <cell r="O44">
            <v>8401</v>
          </cell>
          <cell r="P44">
            <v>4</v>
          </cell>
        </row>
        <row r="45">
          <cell r="A45">
            <v>118</v>
          </cell>
          <cell r="B45">
            <v>4</v>
          </cell>
          <cell r="C45">
            <v>135</v>
          </cell>
          <cell r="D45">
            <v>4</v>
          </cell>
          <cell r="E45">
            <v>162</v>
          </cell>
          <cell r="F45">
            <v>4</v>
          </cell>
          <cell r="G45">
            <v>274</v>
          </cell>
          <cell r="H45">
            <v>4</v>
          </cell>
          <cell r="I45">
            <v>1350</v>
          </cell>
          <cell r="J45">
            <v>4</v>
          </cell>
          <cell r="K45">
            <v>2450</v>
          </cell>
          <cell r="L45">
            <v>4</v>
          </cell>
          <cell r="M45">
            <v>5300</v>
          </cell>
          <cell r="N45">
            <v>4</v>
          </cell>
          <cell r="O45">
            <v>8500</v>
          </cell>
          <cell r="P45">
            <v>4</v>
          </cell>
        </row>
        <row r="46">
          <cell r="A46">
            <v>119</v>
          </cell>
          <cell r="B46">
            <v>3</v>
          </cell>
          <cell r="C46">
            <v>136</v>
          </cell>
          <cell r="D46">
            <v>3</v>
          </cell>
          <cell r="E46">
            <v>163</v>
          </cell>
          <cell r="F46">
            <v>3</v>
          </cell>
          <cell r="G46">
            <v>275</v>
          </cell>
          <cell r="H46">
            <v>3</v>
          </cell>
          <cell r="I46">
            <v>1351</v>
          </cell>
          <cell r="J46">
            <v>3</v>
          </cell>
          <cell r="K46">
            <v>2451</v>
          </cell>
          <cell r="L46">
            <v>3</v>
          </cell>
          <cell r="M46">
            <v>5301</v>
          </cell>
          <cell r="N46">
            <v>3</v>
          </cell>
          <cell r="O46">
            <v>8501</v>
          </cell>
          <cell r="P46">
            <v>3</v>
          </cell>
        </row>
        <row r="47">
          <cell r="A47">
            <v>122</v>
          </cell>
          <cell r="B47">
            <v>3</v>
          </cell>
          <cell r="C47">
            <v>140</v>
          </cell>
          <cell r="D47">
            <v>3</v>
          </cell>
          <cell r="E47">
            <v>166</v>
          </cell>
          <cell r="F47">
            <v>3</v>
          </cell>
          <cell r="G47">
            <v>281</v>
          </cell>
          <cell r="H47">
            <v>3</v>
          </cell>
          <cell r="I47">
            <v>1380</v>
          </cell>
          <cell r="J47">
            <v>3</v>
          </cell>
          <cell r="K47">
            <v>2500</v>
          </cell>
          <cell r="L47">
            <v>3</v>
          </cell>
          <cell r="M47">
            <v>5400</v>
          </cell>
          <cell r="N47">
            <v>3</v>
          </cell>
          <cell r="O47">
            <v>9000</v>
          </cell>
          <cell r="P47">
            <v>3</v>
          </cell>
        </row>
        <row r="48">
          <cell r="A48">
            <v>123</v>
          </cell>
          <cell r="B48">
            <v>2</v>
          </cell>
          <cell r="C48">
            <v>141</v>
          </cell>
          <cell r="D48">
            <v>2</v>
          </cell>
          <cell r="E48">
            <v>167</v>
          </cell>
          <cell r="F48">
            <v>2</v>
          </cell>
          <cell r="G48">
            <v>282</v>
          </cell>
          <cell r="H48">
            <v>2</v>
          </cell>
          <cell r="I48">
            <v>1381</v>
          </cell>
          <cell r="J48">
            <v>2</v>
          </cell>
          <cell r="K48">
            <v>2501</v>
          </cell>
          <cell r="L48">
            <v>2</v>
          </cell>
          <cell r="M48">
            <v>5401</v>
          </cell>
          <cell r="N48">
            <v>2</v>
          </cell>
          <cell r="O48">
            <v>9001</v>
          </cell>
          <cell r="P48">
            <v>2</v>
          </cell>
        </row>
        <row r="49">
          <cell r="A49">
            <v>126</v>
          </cell>
          <cell r="B49">
            <v>2</v>
          </cell>
          <cell r="C49">
            <v>145</v>
          </cell>
          <cell r="D49">
            <v>2</v>
          </cell>
          <cell r="E49">
            <v>170</v>
          </cell>
          <cell r="F49">
            <v>2</v>
          </cell>
          <cell r="G49">
            <v>288</v>
          </cell>
          <cell r="H49">
            <v>2</v>
          </cell>
          <cell r="I49">
            <v>1410</v>
          </cell>
          <cell r="J49">
            <v>2</v>
          </cell>
          <cell r="K49">
            <v>2550</v>
          </cell>
          <cell r="L49">
            <v>2</v>
          </cell>
          <cell r="M49">
            <v>5450</v>
          </cell>
          <cell r="N49">
            <v>2</v>
          </cell>
          <cell r="O49">
            <v>9100</v>
          </cell>
          <cell r="P49">
            <v>2</v>
          </cell>
        </row>
        <row r="50">
          <cell r="A50">
            <v>127</v>
          </cell>
          <cell r="B50">
            <v>1</v>
          </cell>
          <cell r="C50">
            <v>146</v>
          </cell>
          <cell r="D50">
            <v>1</v>
          </cell>
          <cell r="E50">
            <v>171</v>
          </cell>
          <cell r="F50">
            <v>2</v>
          </cell>
          <cell r="G50">
            <v>289</v>
          </cell>
          <cell r="H50">
            <v>1</v>
          </cell>
          <cell r="I50">
            <v>1411</v>
          </cell>
          <cell r="J50">
            <v>1</v>
          </cell>
          <cell r="K50">
            <v>2551</v>
          </cell>
          <cell r="L50">
            <v>1</v>
          </cell>
          <cell r="M50">
            <v>5451</v>
          </cell>
          <cell r="N50">
            <v>1</v>
          </cell>
          <cell r="O50">
            <v>9101</v>
          </cell>
          <cell r="P50">
            <v>1</v>
          </cell>
        </row>
        <row r="51">
          <cell r="A51" t="str">
            <v>50 m</v>
          </cell>
          <cell r="B51" t="str">
            <v>PTS</v>
          </cell>
          <cell r="C51" t="str">
            <v>60 m</v>
          </cell>
          <cell r="D51" t="str">
            <v>PTS</v>
          </cell>
          <cell r="E51" t="str">
            <v>50 m H.</v>
          </cell>
          <cell r="F51" t="str">
            <v>PTS</v>
          </cell>
          <cell r="G51" t="str">
            <v>120 m</v>
          </cell>
          <cell r="H51" t="str">
            <v>PTS</v>
          </cell>
          <cell r="I51" t="str">
            <v>300 m</v>
          </cell>
          <cell r="J51" t="str">
            <v>PTS</v>
          </cell>
          <cell r="K51" t="str">
            <v>500 m</v>
          </cell>
          <cell r="L51" t="str">
            <v>PTS</v>
          </cell>
          <cell r="M51" t="str">
            <v>1000 m</v>
          </cell>
          <cell r="N51" t="str">
            <v>PTS</v>
          </cell>
          <cell r="O51" t="str">
            <v>1 km marche</v>
          </cell>
          <cell r="P51" t="str">
            <v>PTS</v>
          </cell>
        </row>
      </sheetData>
      <sheetData sheetId="12" refreshError="1">
        <row r="1">
          <cell r="C1" t="str">
            <v>60 m</v>
          </cell>
          <cell r="D1" t="str">
            <v>PTS</v>
          </cell>
          <cell r="E1" t="str">
            <v>50 m H.</v>
          </cell>
          <cell r="F1" t="str">
            <v>PTS</v>
          </cell>
          <cell r="G1" t="str">
            <v>120 m</v>
          </cell>
          <cell r="H1" t="str">
            <v>PTS</v>
          </cell>
          <cell r="I1" t="str">
            <v>300 m</v>
          </cell>
          <cell r="J1" t="str">
            <v>PTS</v>
          </cell>
          <cell r="K1" t="str">
            <v>500 m</v>
          </cell>
          <cell r="L1" t="str">
            <v>PTS</v>
          </cell>
          <cell r="M1" t="str">
            <v>1000 m</v>
          </cell>
          <cell r="N1" t="str">
            <v>PTS</v>
          </cell>
          <cell r="O1" t="str">
            <v>2000 m</v>
          </cell>
          <cell r="P1" t="str">
            <v>PTS</v>
          </cell>
          <cell r="Q1" t="str">
            <v>1 km marche</v>
          </cell>
          <cell r="R1" t="str">
            <v>PTS</v>
          </cell>
          <cell r="S1" t="str">
            <v>2 km marche</v>
          </cell>
          <cell r="T1" t="str">
            <v>PTS</v>
          </cell>
          <cell r="U1" t="str">
            <v>LONGUEUR</v>
          </cell>
          <cell r="V1" t="str">
            <v>PTS</v>
          </cell>
          <cell r="W1" t="str">
            <v>T.S.</v>
          </cell>
          <cell r="X1" t="str">
            <v>PTS</v>
          </cell>
          <cell r="Y1" t="str">
            <v>HAUTEUR</v>
          </cell>
          <cell r="Z1" t="str">
            <v>PTS</v>
          </cell>
          <cell r="AA1" t="str">
            <v>PERCHE</v>
          </cell>
          <cell r="AB1" t="str">
            <v>PTS</v>
          </cell>
          <cell r="AC1" t="str">
            <v>POIDS</v>
          </cell>
          <cell r="AD1" t="str">
            <v>PTS</v>
          </cell>
          <cell r="AE1" t="str">
            <v>DISQUE</v>
          </cell>
          <cell r="AF1" t="str">
            <v>PTS</v>
          </cell>
          <cell r="AG1" t="str">
            <v>JAVELOT</v>
          </cell>
          <cell r="AH1" t="str">
            <v>PTS</v>
          </cell>
          <cell r="AI1" t="str">
            <v>MARTEAU</v>
          </cell>
          <cell r="AJ1" t="str">
            <v>PTS</v>
          </cell>
        </row>
        <row r="2">
          <cell r="C2">
            <v>0</v>
          </cell>
          <cell r="D2">
            <v>25</v>
          </cell>
          <cell r="E2">
            <v>0</v>
          </cell>
          <cell r="F2">
            <v>25</v>
          </cell>
          <cell r="G2">
            <v>0</v>
          </cell>
          <cell r="H2">
            <v>25</v>
          </cell>
          <cell r="I2">
            <v>0</v>
          </cell>
          <cell r="J2">
            <v>25</v>
          </cell>
          <cell r="K2">
            <v>0</v>
          </cell>
          <cell r="L2">
            <v>25</v>
          </cell>
          <cell r="M2">
            <v>0</v>
          </cell>
          <cell r="N2">
            <v>25</v>
          </cell>
          <cell r="O2">
            <v>0</v>
          </cell>
          <cell r="P2">
            <v>25</v>
          </cell>
          <cell r="Q2">
            <v>0</v>
          </cell>
          <cell r="R2">
            <v>25</v>
          </cell>
          <cell r="S2">
            <v>0</v>
          </cell>
          <cell r="T2">
            <v>25</v>
          </cell>
          <cell r="U2">
            <v>0</v>
          </cell>
          <cell r="V2">
            <v>1</v>
          </cell>
          <cell r="W2">
            <v>0</v>
          </cell>
          <cell r="X2">
            <v>1</v>
          </cell>
          <cell r="Y2">
            <v>0</v>
          </cell>
          <cell r="Z2">
            <v>1</v>
          </cell>
          <cell r="AA2">
            <v>0</v>
          </cell>
          <cell r="AB2">
            <v>1</v>
          </cell>
          <cell r="AC2">
            <v>0</v>
          </cell>
          <cell r="AD2">
            <v>1</v>
          </cell>
          <cell r="AE2">
            <v>0</v>
          </cell>
          <cell r="AF2">
            <v>1</v>
          </cell>
          <cell r="AG2">
            <v>0</v>
          </cell>
          <cell r="AH2">
            <v>1</v>
          </cell>
          <cell r="AI2">
            <v>0</v>
          </cell>
          <cell r="AJ2">
            <v>1</v>
          </cell>
        </row>
        <row r="3">
          <cell r="C3">
            <v>79</v>
          </cell>
          <cell r="D3">
            <v>25</v>
          </cell>
          <cell r="E3">
            <v>87</v>
          </cell>
          <cell r="F3">
            <v>25</v>
          </cell>
          <cell r="G3">
            <v>154</v>
          </cell>
          <cell r="H3">
            <v>25</v>
          </cell>
          <cell r="I3">
            <v>470</v>
          </cell>
          <cell r="J3">
            <v>25</v>
          </cell>
          <cell r="K3">
            <v>1240</v>
          </cell>
          <cell r="L3">
            <v>25</v>
          </cell>
          <cell r="M3">
            <v>3080</v>
          </cell>
          <cell r="N3">
            <v>25</v>
          </cell>
          <cell r="O3">
            <v>7000</v>
          </cell>
          <cell r="P3">
            <v>25</v>
          </cell>
          <cell r="Q3">
            <v>5100</v>
          </cell>
          <cell r="R3">
            <v>25</v>
          </cell>
          <cell r="S3">
            <v>11300</v>
          </cell>
          <cell r="T3">
            <v>25</v>
          </cell>
          <cell r="U3">
            <v>210</v>
          </cell>
          <cell r="V3">
            <v>2</v>
          </cell>
          <cell r="W3">
            <v>500</v>
          </cell>
          <cell r="X3">
            <v>2</v>
          </cell>
          <cell r="Y3">
            <v>80</v>
          </cell>
          <cell r="Z3">
            <v>2</v>
          </cell>
          <cell r="AA3">
            <v>80</v>
          </cell>
          <cell r="AB3">
            <v>2</v>
          </cell>
          <cell r="AC3">
            <v>400</v>
          </cell>
          <cell r="AD3">
            <v>2</v>
          </cell>
          <cell r="AE3">
            <v>200</v>
          </cell>
          <cell r="AF3">
            <v>2</v>
          </cell>
          <cell r="AG3">
            <v>500</v>
          </cell>
          <cell r="AH3">
            <v>2</v>
          </cell>
          <cell r="AI3">
            <v>300</v>
          </cell>
          <cell r="AJ3">
            <v>2</v>
          </cell>
        </row>
        <row r="4">
          <cell r="C4">
            <v>80</v>
          </cell>
          <cell r="D4">
            <v>24</v>
          </cell>
          <cell r="E4">
            <v>88</v>
          </cell>
          <cell r="F4">
            <v>24</v>
          </cell>
          <cell r="G4">
            <v>155</v>
          </cell>
          <cell r="H4">
            <v>24</v>
          </cell>
          <cell r="I4">
            <v>471</v>
          </cell>
          <cell r="J4">
            <v>24</v>
          </cell>
          <cell r="K4">
            <v>1241</v>
          </cell>
          <cell r="L4">
            <v>24</v>
          </cell>
          <cell r="M4">
            <v>9081</v>
          </cell>
          <cell r="N4">
            <v>24</v>
          </cell>
          <cell r="O4">
            <v>7001</v>
          </cell>
          <cell r="P4">
            <v>24</v>
          </cell>
          <cell r="Q4">
            <v>5101</v>
          </cell>
          <cell r="R4">
            <v>24</v>
          </cell>
          <cell r="S4">
            <v>11301</v>
          </cell>
          <cell r="T4">
            <v>24</v>
          </cell>
        </row>
        <row r="5">
          <cell r="C5">
            <v>81</v>
          </cell>
          <cell r="D5">
            <v>24</v>
          </cell>
          <cell r="E5">
            <v>89</v>
          </cell>
          <cell r="F5">
            <v>24</v>
          </cell>
          <cell r="G5">
            <v>157</v>
          </cell>
          <cell r="H5">
            <v>24</v>
          </cell>
          <cell r="I5">
            <v>485</v>
          </cell>
          <cell r="J5">
            <v>24</v>
          </cell>
          <cell r="K5">
            <v>1260</v>
          </cell>
          <cell r="L5">
            <v>24</v>
          </cell>
          <cell r="M5">
            <v>3120</v>
          </cell>
          <cell r="N5">
            <v>24</v>
          </cell>
          <cell r="O5">
            <v>7100</v>
          </cell>
          <cell r="P5">
            <v>24</v>
          </cell>
          <cell r="Q5">
            <v>5200</v>
          </cell>
          <cell r="R5">
            <v>24</v>
          </cell>
          <cell r="S5">
            <v>11550</v>
          </cell>
          <cell r="T5">
            <v>24</v>
          </cell>
          <cell r="U5">
            <v>230</v>
          </cell>
          <cell r="V5">
            <v>3</v>
          </cell>
          <cell r="W5">
            <v>550</v>
          </cell>
          <cell r="X5">
            <v>3</v>
          </cell>
          <cell r="Y5">
            <v>85</v>
          </cell>
          <cell r="Z5">
            <v>3</v>
          </cell>
          <cell r="AA5">
            <v>90</v>
          </cell>
          <cell r="AB5">
            <v>3</v>
          </cell>
          <cell r="AC5">
            <v>440</v>
          </cell>
          <cell r="AD5">
            <v>3</v>
          </cell>
          <cell r="AE5">
            <v>300</v>
          </cell>
          <cell r="AF5">
            <v>3</v>
          </cell>
          <cell r="AG5">
            <v>600</v>
          </cell>
          <cell r="AH5">
            <v>3</v>
          </cell>
          <cell r="AI5">
            <v>400</v>
          </cell>
          <cell r="AJ5">
            <v>3</v>
          </cell>
        </row>
        <row r="6">
          <cell r="C6">
            <v>82</v>
          </cell>
          <cell r="D6">
            <v>23</v>
          </cell>
          <cell r="E6">
            <v>90</v>
          </cell>
          <cell r="F6">
            <v>23</v>
          </cell>
          <cell r="G6">
            <v>158</v>
          </cell>
          <cell r="H6">
            <v>23</v>
          </cell>
          <cell r="I6">
            <v>486</v>
          </cell>
          <cell r="J6">
            <v>23</v>
          </cell>
          <cell r="K6">
            <v>1261</v>
          </cell>
          <cell r="L6">
            <v>23</v>
          </cell>
          <cell r="M6">
            <v>3121</v>
          </cell>
          <cell r="N6">
            <v>23</v>
          </cell>
          <cell r="O6">
            <v>7101</v>
          </cell>
          <cell r="P6">
            <v>23</v>
          </cell>
          <cell r="Q6">
            <v>5201</v>
          </cell>
          <cell r="R6">
            <v>23</v>
          </cell>
          <cell r="S6">
            <v>11551</v>
          </cell>
          <cell r="T6">
            <v>23</v>
          </cell>
        </row>
        <row r="7">
          <cell r="C7">
            <v>83</v>
          </cell>
          <cell r="D7">
            <v>23</v>
          </cell>
          <cell r="E7">
            <v>91</v>
          </cell>
          <cell r="F7">
            <v>23</v>
          </cell>
          <cell r="G7">
            <v>160</v>
          </cell>
          <cell r="H7">
            <v>23</v>
          </cell>
          <cell r="I7">
            <v>500</v>
          </cell>
          <cell r="J7">
            <v>23</v>
          </cell>
          <cell r="K7">
            <v>1280</v>
          </cell>
          <cell r="L7">
            <v>23</v>
          </cell>
          <cell r="M7">
            <v>3160</v>
          </cell>
          <cell r="N7">
            <v>23</v>
          </cell>
          <cell r="O7">
            <v>7200</v>
          </cell>
          <cell r="P7">
            <v>23</v>
          </cell>
          <cell r="Q7">
            <v>5300</v>
          </cell>
          <cell r="R7">
            <v>23</v>
          </cell>
          <cell r="S7">
            <v>12100</v>
          </cell>
          <cell r="T7">
            <v>23</v>
          </cell>
          <cell r="U7">
            <v>240</v>
          </cell>
          <cell r="V7">
            <v>4</v>
          </cell>
          <cell r="W7">
            <v>575</v>
          </cell>
          <cell r="X7">
            <v>4</v>
          </cell>
          <cell r="Z7">
            <v>4</v>
          </cell>
          <cell r="AA7">
            <v>100</v>
          </cell>
          <cell r="AB7">
            <v>4</v>
          </cell>
          <cell r="AC7">
            <v>480</v>
          </cell>
          <cell r="AD7">
            <v>4</v>
          </cell>
          <cell r="AE7">
            <v>400</v>
          </cell>
          <cell r="AF7">
            <v>4</v>
          </cell>
          <cell r="AG7">
            <v>700</v>
          </cell>
          <cell r="AH7">
            <v>4</v>
          </cell>
          <cell r="AI7">
            <v>500</v>
          </cell>
          <cell r="AJ7">
            <v>4</v>
          </cell>
        </row>
        <row r="8">
          <cell r="C8">
            <v>84</v>
          </cell>
          <cell r="D8">
            <v>22</v>
          </cell>
          <cell r="E8">
            <v>92</v>
          </cell>
          <cell r="F8">
            <v>22</v>
          </cell>
          <cell r="G8">
            <v>161</v>
          </cell>
          <cell r="H8">
            <v>22</v>
          </cell>
          <cell r="I8">
            <v>501</v>
          </cell>
          <cell r="J8">
            <v>22</v>
          </cell>
          <cell r="K8">
            <v>1281</v>
          </cell>
          <cell r="L8">
            <v>22</v>
          </cell>
          <cell r="M8">
            <v>3161</v>
          </cell>
          <cell r="N8">
            <v>22</v>
          </cell>
          <cell r="O8">
            <v>7201</v>
          </cell>
          <cell r="P8">
            <v>22</v>
          </cell>
          <cell r="Q8">
            <v>5301</v>
          </cell>
          <cell r="R8">
            <v>22</v>
          </cell>
          <cell r="S8">
            <v>12101</v>
          </cell>
          <cell r="T8">
            <v>22</v>
          </cell>
        </row>
        <row r="9">
          <cell r="C9">
            <v>85</v>
          </cell>
          <cell r="D9">
            <v>22</v>
          </cell>
          <cell r="E9">
            <v>94</v>
          </cell>
          <cell r="F9">
            <v>22</v>
          </cell>
          <cell r="G9">
            <v>163</v>
          </cell>
          <cell r="H9">
            <v>22</v>
          </cell>
          <cell r="I9">
            <v>520</v>
          </cell>
          <cell r="J9">
            <v>22</v>
          </cell>
          <cell r="K9">
            <v>1300</v>
          </cell>
          <cell r="L9">
            <v>22</v>
          </cell>
          <cell r="M9">
            <v>3200</v>
          </cell>
          <cell r="N9">
            <v>22</v>
          </cell>
          <cell r="O9">
            <v>7300</v>
          </cell>
          <cell r="P9">
            <v>22</v>
          </cell>
          <cell r="Q9">
            <v>5400</v>
          </cell>
          <cell r="R9">
            <v>22</v>
          </cell>
          <cell r="S9">
            <v>12250</v>
          </cell>
          <cell r="T9">
            <v>22</v>
          </cell>
          <cell r="U9">
            <v>250</v>
          </cell>
          <cell r="V9">
            <v>5</v>
          </cell>
          <cell r="W9">
            <v>600</v>
          </cell>
          <cell r="X9">
            <v>5</v>
          </cell>
          <cell r="Y9">
            <v>90</v>
          </cell>
          <cell r="Z9">
            <v>5</v>
          </cell>
          <cell r="AA9">
            <v>110</v>
          </cell>
          <cell r="AB9">
            <v>5</v>
          </cell>
          <cell r="AC9">
            <v>520</v>
          </cell>
          <cell r="AD9">
            <v>5</v>
          </cell>
          <cell r="AE9">
            <v>500</v>
          </cell>
          <cell r="AF9">
            <v>5</v>
          </cell>
          <cell r="AG9">
            <v>800</v>
          </cell>
          <cell r="AH9">
            <v>5</v>
          </cell>
          <cell r="AI9">
            <v>600</v>
          </cell>
          <cell r="AJ9">
            <v>5</v>
          </cell>
        </row>
        <row r="10">
          <cell r="C10">
            <v>86</v>
          </cell>
          <cell r="D10">
            <v>21</v>
          </cell>
          <cell r="E10">
            <v>95</v>
          </cell>
          <cell r="F10">
            <v>21</v>
          </cell>
          <cell r="G10">
            <v>164</v>
          </cell>
          <cell r="H10">
            <v>21</v>
          </cell>
          <cell r="I10">
            <v>521</v>
          </cell>
          <cell r="J10">
            <v>21</v>
          </cell>
          <cell r="K10">
            <v>1301</v>
          </cell>
          <cell r="L10">
            <v>21</v>
          </cell>
          <cell r="M10">
            <v>3201</v>
          </cell>
          <cell r="N10">
            <v>21</v>
          </cell>
          <cell r="O10">
            <v>7301</v>
          </cell>
          <cell r="P10">
            <v>21</v>
          </cell>
          <cell r="Q10">
            <v>5401</v>
          </cell>
          <cell r="R10">
            <v>21</v>
          </cell>
          <cell r="S10">
            <v>12251</v>
          </cell>
          <cell r="T10">
            <v>21</v>
          </cell>
        </row>
        <row r="11">
          <cell r="C11">
            <v>87</v>
          </cell>
          <cell r="D11">
            <v>21</v>
          </cell>
          <cell r="E11">
            <v>97</v>
          </cell>
          <cell r="F11">
            <v>21</v>
          </cell>
          <cell r="G11">
            <v>166</v>
          </cell>
          <cell r="H11">
            <v>21</v>
          </cell>
          <cell r="I11">
            <v>540</v>
          </cell>
          <cell r="J11">
            <v>21</v>
          </cell>
          <cell r="K11">
            <v>1320</v>
          </cell>
          <cell r="L11">
            <v>21</v>
          </cell>
          <cell r="M11">
            <v>3250</v>
          </cell>
          <cell r="N11">
            <v>21</v>
          </cell>
          <cell r="O11">
            <v>7400</v>
          </cell>
          <cell r="P11">
            <v>21</v>
          </cell>
          <cell r="Q11">
            <v>5500</v>
          </cell>
          <cell r="R11">
            <v>21</v>
          </cell>
          <cell r="S11">
            <v>12400</v>
          </cell>
          <cell r="T11">
            <v>21</v>
          </cell>
          <cell r="U11">
            <v>260</v>
          </cell>
          <cell r="V11">
            <v>6</v>
          </cell>
          <cell r="W11">
            <v>625</v>
          </cell>
          <cell r="X11">
            <v>6</v>
          </cell>
          <cell r="Z11">
            <v>6</v>
          </cell>
          <cell r="AA11">
            <v>120</v>
          </cell>
          <cell r="AB11">
            <v>6</v>
          </cell>
          <cell r="AC11">
            <v>560</v>
          </cell>
          <cell r="AD11">
            <v>6</v>
          </cell>
          <cell r="AE11">
            <v>600</v>
          </cell>
          <cell r="AF11">
            <v>6</v>
          </cell>
          <cell r="AG11">
            <v>900</v>
          </cell>
          <cell r="AH11">
            <v>6</v>
          </cell>
          <cell r="AI11">
            <v>700</v>
          </cell>
          <cell r="AJ11">
            <v>6</v>
          </cell>
        </row>
        <row r="12">
          <cell r="C12">
            <v>88</v>
          </cell>
          <cell r="D12">
            <v>20</v>
          </cell>
          <cell r="E12">
            <v>98</v>
          </cell>
          <cell r="F12">
            <v>20</v>
          </cell>
          <cell r="G12">
            <v>167</v>
          </cell>
          <cell r="H12">
            <v>20</v>
          </cell>
          <cell r="I12">
            <v>541</v>
          </cell>
          <cell r="J12">
            <v>20</v>
          </cell>
          <cell r="K12">
            <v>1321</v>
          </cell>
          <cell r="L12">
            <v>20</v>
          </cell>
          <cell r="M12">
            <v>3251</v>
          </cell>
          <cell r="N12">
            <v>20</v>
          </cell>
          <cell r="O12">
            <v>7401</v>
          </cell>
          <cell r="P12">
            <v>20</v>
          </cell>
          <cell r="Q12">
            <v>5501</v>
          </cell>
          <cell r="R12">
            <v>20</v>
          </cell>
          <cell r="S12">
            <v>12401</v>
          </cell>
          <cell r="T12">
            <v>20</v>
          </cell>
        </row>
        <row r="13">
          <cell r="C13">
            <v>89</v>
          </cell>
          <cell r="D13">
            <v>20</v>
          </cell>
          <cell r="E13">
            <v>100</v>
          </cell>
          <cell r="F13">
            <v>20</v>
          </cell>
          <cell r="G13">
            <v>170</v>
          </cell>
          <cell r="H13">
            <v>20</v>
          </cell>
          <cell r="I13">
            <v>560</v>
          </cell>
          <cell r="J13">
            <v>20</v>
          </cell>
          <cell r="K13">
            <v>1340</v>
          </cell>
          <cell r="L13">
            <v>20</v>
          </cell>
          <cell r="M13">
            <v>3300</v>
          </cell>
          <cell r="N13">
            <v>20</v>
          </cell>
          <cell r="O13">
            <v>7500</v>
          </cell>
          <cell r="P13">
            <v>20</v>
          </cell>
          <cell r="Q13">
            <v>6000</v>
          </cell>
          <cell r="R13">
            <v>20</v>
          </cell>
          <cell r="S13">
            <v>12550</v>
          </cell>
          <cell r="T13">
            <v>20</v>
          </cell>
          <cell r="U13">
            <v>270</v>
          </cell>
          <cell r="V13">
            <v>7</v>
          </cell>
          <cell r="W13">
            <v>650</v>
          </cell>
          <cell r="X13">
            <v>7</v>
          </cell>
          <cell r="Y13">
            <v>95</v>
          </cell>
          <cell r="Z13">
            <v>7</v>
          </cell>
          <cell r="AA13">
            <v>130</v>
          </cell>
          <cell r="AB13">
            <v>7</v>
          </cell>
          <cell r="AC13">
            <v>600</v>
          </cell>
          <cell r="AD13">
            <v>7</v>
          </cell>
          <cell r="AE13">
            <v>700</v>
          </cell>
          <cell r="AF13">
            <v>7</v>
          </cell>
          <cell r="AG13">
            <v>1000</v>
          </cell>
          <cell r="AH13">
            <v>7</v>
          </cell>
          <cell r="AI13">
            <v>800</v>
          </cell>
          <cell r="AJ13">
            <v>7</v>
          </cell>
        </row>
        <row r="14">
          <cell r="C14">
            <v>90</v>
          </cell>
          <cell r="D14">
            <v>19</v>
          </cell>
          <cell r="E14">
            <v>101</v>
          </cell>
          <cell r="F14">
            <v>19</v>
          </cell>
          <cell r="G14">
            <v>171</v>
          </cell>
          <cell r="H14">
            <v>19</v>
          </cell>
          <cell r="I14">
            <v>561</v>
          </cell>
          <cell r="J14">
            <v>19</v>
          </cell>
          <cell r="K14">
            <v>1341</v>
          </cell>
          <cell r="L14">
            <v>19</v>
          </cell>
          <cell r="M14">
            <v>3301</v>
          </cell>
          <cell r="N14">
            <v>19</v>
          </cell>
          <cell r="O14">
            <v>7501</v>
          </cell>
          <cell r="P14">
            <v>19</v>
          </cell>
          <cell r="Q14">
            <v>6001</v>
          </cell>
          <cell r="R14">
            <v>19</v>
          </cell>
          <cell r="S14">
            <v>12551</v>
          </cell>
          <cell r="T14">
            <v>19</v>
          </cell>
        </row>
        <row r="15">
          <cell r="C15">
            <v>91</v>
          </cell>
          <cell r="D15">
            <v>19</v>
          </cell>
          <cell r="E15">
            <v>103</v>
          </cell>
          <cell r="F15">
            <v>19</v>
          </cell>
          <cell r="G15">
            <v>175</v>
          </cell>
          <cell r="H15">
            <v>19</v>
          </cell>
          <cell r="I15">
            <v>580</v>
          </cell>
          <cell r="J15">
            <v>19</v>
          </cell>
          <cell r="K15">
            <v>1370</v>
          </cell>
          <cell r="L15">
            <v>19</v>
          </cell>
          <cell r="M15">
            <v>3370</v>
          </cell>
          <cell r="N15">
            <v>19</v>
          </cell>
          <cell r="O15">
            <v>8050</v>
          </cell>
          <cell r="P15">
            <v>19</v>
          </cell>
          <cell r="Q15">
            <v>6100</v>
          </cell>
          <cell r="R15">
            <v>19</v>
          </cell>
          <cell r="S15">
            <v>13100</v>
          </cell>
          <cell r="T15">
            <v>19</v>
          </cell>
          <cell r="U15">
            <v>280</v>
          </cell>
          <cell r="V15">
            <v>8</v>
          </cell>
          <cell r="W15">
            <v>675</v>
          </cell>
          <cell r="X15">
            <v>8</v>
          </cell>
          <cell r="Z15">
            <v>8</v>
          </cell>
          <cell r="AB15">
            <v>8</v>
          </cell>
          <cell r="AC15">
            <v>625</v>
          </cell>
          <cell r="AD15">
            <v>8</v>
          </cell>
          <cell r="AE15">
            <v>800</v>
          </cell>
          <cell r="AF15">
            <v>8</v>
          </cell>
          <cell r="AG15">
            <v>1100</v>
          </cell>
          <cell r="AH15">
            <v>8</v>
          </cell>
          <cell r="AI15">
            <v>900</v>
          </cell>
          <cell r="AJ15">
            <v>8</v>
          </cell>
        </row>
        <row r="16">
          <cell r="C16">
            <v>92</v>
          </cell>
          <cell r="D16">
            <v>18</v>
          </cell>
          <cell r="E16">
            <v>104</v>
          </cell>
          <cell r="F16">
            <v>18</v>
          </cell>
          <cell r="G16">
            <v>176</v>
          </cell>
          <cell r="H16">
            <v>18</v>
          </cell>
          <cell r="I16">
            <v>581</v>
          </cell>
          <cell r="J16">
            <v>18</v>
          </cell>
          <cell r="K16">
            <v>1371</v>
          </cell>
          <cell r="L16">
            <v>18</v>
          </cell>
          <cell r="M16">
            <v>3371</v>
          </cell>
          <cell r="N16">
            <v>18</v>
          </cell>
          <cell r="O16">
            <v>8051</v>
          </cell>
          <cell r="P16">
            <v>18</v>
          </cell>
          <cell r="Q16">
            <v>6101</v>
          </cell>
          <cell r="R16">
            <v>18</v>
          </cell>
          <cell r="S16">
            <v>13101</v>
          </cell>
          <cell r="T16">
            <v>18</v>
          </cell>
        </row>
        <row r="17">
          <cell r="C17">
            <v>93</v>
          </cell>
          <cell r="D17">
            <v>18</v>
          </cell>
          <cell r="E17">
            <v>106</v>
          </cell>
          <cell r="F17">
            <v>18</v>
          </cell>
          <cell r="G17">
            <v>180</v>
          </cell>
          <cell r="H17">
            <v>18</v>
          </cell>
          <cell r="I17">
            <v>1000</v>
          </cell>
          <cell r="J17">
            <v>18</v>
          </cell>
          <cell r="K17">
            <v>1400</v>
          </cell>
          <cell r="L17">
            <v>18</v>
          </cell>
          <cell r="M17">
            <v>3440</v>
          </cell>
          <cell r="N17">
            <v>18</v>
          </cell>
          <cell r="O17">
            <v>8200</v>
          </cell>
          <cell r="P17">
            <v>18</v>
          </cell>
          <cell r="Q17">
            <v>6200</v>
          </cell>
          <cell r="R17">
            <v>18</v>
          </cell>
          <cell r="S17">
            <v>13250</v>
          </cell>
          <cell r="T17">
            <v>18</v>
          </cell>
          <cell r="U17">
            <v>290</v>
          </cell>
          <cell r="V17">
            <v>9</v>
          </cell>
          <cell r="W17">
            <v>700</v>
          </cell>
          <cell r="X17">
            <v>9</v>
          </cell>
          <cell r="Y17">
            <v>100</v>
          </cell>
          <cell r="Z17">
            <v>9</v>
          </cell>
          <cell r="AA17">
            <v>140</v>
          </cell>
          <cell r="AB17">
            <v>9</v>
          </cell>
          <cell r="AC17">
            <v>650</v>
          </cell>
          <cell r="AD17">
            <v>9</v>
          </cell>
          <cell r="AE17">
            <v>900</v>
          </cell>
          <cell r="AF17">
            <v>9</v>
          </cell>
          <cell r="AG17">
            <v>1200</v>
          </cell>
          <cell r="AH17">
            <v>9</v>
          </cell>
          <cell r="AI17">
            <v>1000</v>
          </cell>
          <cell r="AJ17">
            <v>9</v>
          </cell>
        </row>
        <row r="18">
          <cell r="C18">
            <v>94</v>
          </cell>
          <cell r="D18">
            <v>17</v>
          </cell>
          <cell r="E18">
            <v>107</v>
          </cell>
          <cell r="F18">
            <v>17</v>
          </cell>
          <cell r="G18">
            <v>181</v>
          </cell>
          <cell r="H18">
            <v>17</v>
          </cell>
          <cell r="I18">
            <v>1001</v>
          </cell>
          <cell r="J18">
            <v>17</v>
          </cell>
          <cell r="K18">
            <v>1401</v>
          </cell>
          <cell r="L18">
            <v>17</v>
          </cell>
          <cell r="M18">
            <v>3441</v>
          </cell>
          <cell r="N18">
            <v>17</v>
          </cell>
          <cell r="O18">
            <v>8201</v>
          </cell>
          <cell r="P18">
            <v>17</v>
          </cell>
          <cell r="Q18">
            <v>6201</v>
          </cell>
          <cell r="R18">
            <v>17</v>
          </cell>
          <cell r="S18">
            <v>13251</v>
          </cell>
          <cell r="T18">
            <v>17</v>
          </cell>
        </row>
        <row r="19">
          <cell r="C19">
            <v>96</v>
          </cell>
          <cell r="D19">
            <v>17</v>
          </cell>
          <cell r="E19">
            <v>109</v>
          </cell>
          <cell r="F19">
            <v>17</v>
          </cell>
          <cell r="G19">
            <v>185</v>
          </cell>
          <cell r="H19">
            <v>17</v>
          </cell>
          <cell r="I19">
            <v>1020</v>
          </cell>
          <cell r="J19">
            <v>17</v>
          </cell>
          <cell r="K19">
            <v>1430</v>
          </cell>
          <cell r="L19">
            <v>17</v>
          </cell>
          <cell r="M19">
            <v>3510</v>
          </cell>
          <cell r="N19">
            <v>17</v>
          </cell>
          <cell r="O19">
            <v>8350</v>
          </cell>
          <cell r="P19">
            <v>17</v>
          </cell>
          <cell r="Q19">
            <v>6300</v>
          </cell>
          <cell r="R19">
            <v>17</v>
          </cell>
          <cell r="S19">
            <v>13400</v>
          </cell>
          <cell r="T19">
            <v>17</v>
          </cell>
          <cell r="U19">
            <v>300</v>
          </cell>
          <cell r="V19">
            <v>10</v>
          </cell>
          <cell r="W19">
            <v>720</v>
          </cell>
          <cell r="X19">
            <v>10</v>
          </cell>
          <cell r="Z19">
            <v>10</v>
          </cell>
          <cell r="AB19">
            <v>10</v>
          </cell>
          <cell r="AC19">
            <v>675</v>
          </cell>
          <cell r="AD19">
            <v>10</v>
          </cell>
          <cell r="AE19">
            <v>1000</v>
          </cell>
          <cell r="AF19">
            <v>10</v>
          </cell>
          <cell r="AG19">
            <v>1300</v>
          </cell>
          <cell r="AH19">
            <v>10</v>
          </cell>
          <cell r="AI19">
            <v>1100</v>
          </cell>
          <cell r="AJ19">
            <v>10</v>
          </cell>
        </row>
        <row r="20">
          <cell r="C20">
            <v>97</v>
          </cell>
          <cell r="D20">
            <v>16</v>
          </cell>
          <cell r="E20">
            <v>110</v>
          </cell>
          <cell r="F20">
            <v>16</v>
          </cell>
          <cell r="G20">
            <v>186</v>
          </cell>
          <cell r="H20">
            <v>16</v>
          </cell>
          <cell r="I20">
            <v>1021</v>
          </cell>
          <cell r="J20">
            <v>16</v>
          </cell>
          <cell r="K20">
            <v>1431</v>
          </cell>
          <cell r="L20">
            <v>16</v>
          </cell>
          <cell r="M20">
            <v>3511</v>
          </cell>
          <cell r="N20">
            <v>16</v>
          </cell>
          <cell r="O20">
            <v>8351</v>
          </cell>
          <cell r="P20">
            <v>16</v>
          </cell>
          <cell r="Q20">
            <v>6301</v>
          </cell>
          <cell r="R20">
            <v>16</v>
          </cell>
          <cell r="S20">
            <v>13401</v>
          </cell>
          <cell r="T20">
            <v>16</v>
          </cell>
        </row>
        <row r="21">
          <cell r="C21">
            <v>99</v>
          </cell>
          <cell r="D21">
            <v>16</v>
          </cell>
          <cell r="E21">
            <v>112</v>
          </cell>
          <cell r="F21">
            <v>16</v>
          </cell>
          <cell r="G21">
            <v>190</v>
          </cell>
          <cell r="H21">
            <v>16</v>
          </cell>
          <cell r="I21">
            <v>1060</v>
          </cell>
          <cell r="J21">
            <v>16</v>
          </cell>
          <cell r="K21">
            <v>1460</v>
          </cell>
          <cell r="L21">
            <v>16</v>
          </cell>
          <cell r="M21">
            <v>3580</v>
          </cell>
          <cell r="N21">
            <v>16</v>
          </cell>
          <cell r="O21">
            <v>8500</v>
          </cell>
          <cell r="P21">
            <v>16</v>
          </cell>
          <cell r="Q21">
            <v>6400</v>
          </cell>
          <cell r="R21">
            <v>16</v>
          </cell>
          <cell r="S21">
            <v>14000</v>
          </cell>
          <cell r="T21">
            <v>16</v>
          </cell>
          <cell r="U21">
            <v>310</v>
          </cell>
          <cell r="V21">
            <v>11</v>
          </cell>
          <cell r="W21">
            <v>740</v>
          </cell>
          <cell r="X21">
            <v>11</v>
          </cell>
          <cell r="Y21">
            <v>105</v>
          </cell>
          <cell r="Z21">
            <v>11</v>
          </cell>
          <cell r="AA21">
            <v>150</v>
          </cell>
          <cell r="AB21">
            <v>11</v>
          </cell>
          <cell r="AC21">
            <v>700</v>
          </cell>
          <cell r="AD21">
            <v>11</v>
          </cell>
          <cell r="AE21">
            <v>1100</v>
          </cell>
          <cell r="AF21">
            <v>11</v>
          </cell>
          <cell r="AG21">
            <v>1400</v>
          </cell>
          <cell r="AH21">
            <v>11</v>
          </cell>
          <cell r="AI21">
            <v>1200</v>
          </cell>
          <cell r="AJ21">
            <v>11</v>
          </cell>
        </row>
        <row r="22">
          <cell r="C22">
            <v>100</v>
          </cell>
          <cell r="D22">
            <v>15</v>
          </cell>
          <cell r="E22">
            <v>113</v>
          </cell>
          <cell r="F22">
            <v>15</v>
          </cell>
          <cell r="G22">
            <v>191</v>
          </cell>
          <cell r="H22">
            <v>15</v>
          </cell>
          <cell r="I22">
            <v>1061</v>
          </cell>
          <cell r="J22">
            <v>15</v>
          </cell>
          <cell r="K22">
            <v>1461</v>
          </cell>
          <cell r="L22">
            <v>15</v>
          </cell>
          <cell r="M22">
            <v>3581</v>
          </cell>
          <cell r="N22">
            <v>15</v>
          </cell>
          <cell r="O22">
            <v>8501</v>
          </cell>
          <cell r="P22">
            <v>15</v>
          </cell>
          <cell r="Q22">
            <v>6401</v>
          </cell>
          <cell r="R22">
            <v>15</v>
          </cell>
          <cell r="S22">
            <v>14001</v>
          </cell>
          <cell r="T22">
            <v>15</v>
          </cell>
        </row>
        <row r="23">
          <cell r="C23">
            <v>102</v>
          </cell>
          <cell r="D23">
            <v>15</v>
          </cell>
          <cell r="E23">
            <v>115</v>
          </cell>
          <cell r="F23">
            <v>15</v>
          </cell>
          <cell r="G23">
            <v>195</v>
          </cell>
          <cell r="H23">
            <v>15</v>
          </cell>
          <cell r="I23">
            <v>1100</v>
          </cell>
          <cell r="J23">
            <v>15</v>
          </cell>
          <cell r="K23">
            <v>1490</v>
          </cell>
          <cell r="L23">
            <v>15</v>
          </cell>
          <cell r="M23">
            <v>4050</v>
          </cell>
          <cell r="N23">
            <v>15</v>
          </cell>
          <cell r="O23">
            <v>9050</v>
          </cell>
          <cell r="P23">
            <v>15</v>
          </cell>
          <cell r="Q23">
            <v>6500</v>
          </cell>
          <cell r="R23">
            <v>15</v>
          </cell>
          <cell r="S23">
            <v>14200</v>
          </cell>
          <cell r="T23">
            <v>15</v>
          </cell>
          <cell r="U23">
            <v>320</v>
          </cell>
          <cell r="V23">
            <v>12</v>
          </cell>
          <cell r="W23">
            <v>760</v>
          </cell>
          <cell r="X23">
            <v>12</v>
          </cell>
          <cell r="Z23">
            <v>12</v>
          </cell>
          <cell r="AB23">
            <v>12</v>
          </cell>
          <cell r="AC23">
            <v>720</v>
          </cell>
          <cell r="AD23">
            <v>12</v>
          </cell>
          <cell r="AE23">
            <v>1200</v>
          </cell>
          <cell r="AF23">
            <v>12</v>
          </cell>
          <cell r="AG23">
            <v>1500</v>
          </cell>
          <cell r="AH23">
            <v>12</v>
          </cell>
          <cell r="AI23">
            <v>1300</v>
          </cell>
          <cell r="AJ23">
            <v>12</v>
          </cell>
        </row>
        <row r="24">
          <cell r="C24">
            <v>103</v>
          </cell>
          <cell r="D24">
            <v>14</v>
          </cell>
          <cell r="E24">
            <v>116</v>
          </cell>
          <cell r="F24">
            <v>14</v>
          </cell>
          <cell r="G24">
            <v>196</v>
          </cell>
          <cell r="H24">
            <v>14</v>
          </cell>
          <cell r="I24">
            <v>1101</v>
          </cell>
          <cell r="J24">
            <v>14</v>
          </cell>
          <cell r="K24">
            <v>1491</v>
          </cell>
          <cell r="L24">
            <v>14</v>
          </cell>
          <cell r="M24">
            <v>4051</v>
          </cell>
          <cell r="N24">
            <v>14</v>
          </cell>
          <cell r="O24">
            <v>9051</v>
          </cell>
          <cell r="P24">
            <v>14</v>
          </cell>
          <cell r="Q24">
            <v>6501</v>
          </cell>
          <cell r="R24">
            <v>14</v>
          </cell>
          <cell r="S24">
            <v>14201</v>
          </cell>
          <cell r="T24">
            <v>14</v>
          </cell>
        </row>
        <row r="25">
          <cell r="C25">
            <v>106</v>
          </cell>
          <cell r="D25">
            <v>14</v>
          </cell>
          <cell r="E25">
            <v>118</v>
          </cell>
          <cell r="F25">
            <v>14</v>
          </cell>
          <cell r="G25">
            <v>200</v>
          </cell>
          <cell r="H25">
            <v>14</v>
          </cell>
          <cell r="I25">
            <v>1140</v>
          </cell>
          <cell r="J25">
            <v>14</v>
          </cell>
          <cell r="K25">
            <v>1520</v>
          </cell>
          <cell r="L25">
            <v>14</v>
          </cell>
          <cell r="M25">
            <v>4120</v>
          </cell>
          <cell r="N25">
            <v>14</v>
          </cell>
          <cell r="O25">
            <v>9200</v>
          </cell>
          <cell r="P25">
            <v>14</v>
          </cell>
          <cell r="Q25">
            <v>7000</v>
          </cell>
          <cell r="R25">
            <v>14</v>
          </cell>
          <cell r="S25">
            <v>14400</v>
          </cell>
          <cell r="T25">
            <v>14</v>
          </cell>
          <cell r="U25">
            <v>330</v>
          </cell>
          <cell r="V25">
            <v>13</v>
          </cell>
          <cell r="W25">
            <v>780</v>
          </cell>
          <cell r="X25">
            <v>13</v>
          </cell>
          <cell r="Y25">
            <v>110</v>
          </cell>
          <cell r="Z25">
            <v>13</v>
          </cell>
          <cell r="AA25">
            <v>160</v>
          </cell>
          <cell r="AB25">
            <v>13</v>
          </cell>
          <cell r="AC25">
            <v>740</v>
          </cell>
          <cell r="AD25">
            <v>13</v>
          </cell>
          <cell r="AE25">
            <v>1300</v>
          </cell>
          <cell r="AF25">
            <v>13</v>
          </cell>
          <cell r="AG25">
            <v>1600</v>
          </cell>
          <cell r="AH25">
            <v>13</v>
          </cell>
          <cell r="AI25">
            <v>1400</v>
          </cell>
          <cell r="AJ25">
            <v>13</v>
          </cell>
        </row>
        <row r="26">
          <cell r="C26">
            <v>107</v>
          </cell>
          <cell r="D26">
            <v>13</v>
          </cell>
          <cell r="E26">
            <v>119</v>
          </cell>
          <cell r="F26">
            <v>13</v>
          </cell>
          <cell r="G26">
            <v>201</v>
          </cell>
          <cell r="H26">
            <v>13</v>
          </cell>
          <cell r="I26">
            <v>1141</v>
          </cell>
          <cell r="J26">
            <v>13</v>
          </cell>
          <cell r="K26">
            <v>1521</v>
          </cell>
          <cell r="L26">
            <v>13</v>
          </cell>
          <cell r="M26">
            <v>4121</v>
          </cell>
          <cell r="N26">
            <v>13</v>
          </cell>
          <cell r="O26">
            <v>9201</v>
          </cell>
          <cell r="P26">
            <v>13</v>
          </cell>
          <cell r="Q26">
            <v>7001</v>
          </cell>
          <cell r="R26">
            <v>13</v>
          </cell>
          <cell r="S26">
            <v>14401</v>
          </cell>
          <cell r="T26">
            <v>13</v>
          </cell>
        </row>
        <row r="27">
          <cell r="C27">
            <v>110</v>
          </cell>
          <cell r="D27">
            <v>13</v>
          </cell>
          <cell r="E27">
            <v>121</v>
          </cell>
          <cell r="F27">
            <v>13</v>
          </cell>
          <cell r="G27">
            <v>205</v>
          </cell>
          <cell r="H27">
            <v>13</v>
          </cell>
          <cell r="I27">
            <v>1180</v>
          </cell>
          <cell r="J27">
            <v>13</v>
          </cell>
          <cell r="K27">
            <v>1550</v>
          </cell>
          <cell r="L27">
            <v>13</v>
          </cell>
          <cell r="M27">
            <v>4200</v>
          </cell>
          <cell r="N27">
            <v>13</v>
          </cell>
          <cell r="O27">
            <v>9350</v>
          </cell>
          <cell r="P27">
            <v>13</v>
          </cell>
          <cell r="Q27">
            <v>7100</v>
          </cell>
          <cell r="R27">
            <v>13</v>
          </cell>
          <cell r="S27">
            <v>15000</v>
          </cell>
          <cell r="T27">
            <v>13</v>
          </cell>
          <cell r="U27">
            <v>340</v>
          </cell>
          <cell r="V27">
            <v>14</v>
          </cell>
          <cell r="W27">
            <v>800</v>
          </cell>
          <cell r="X27">
            <v>14</v>
          </cell>
          <cell r="Z27">
            <v>14</v>
          </cell>
          <cell r="AB27">
            <v>14</v>
          </cell>
          <cell r="AC27">
            <v>760</v>
          </cell>
          <cell r="AD27">
            <v>14</v>
          </cell>
          <cell r="AE27">
            <v>1400</v>
          </cell>
          <cell r="AF27">
            <v>14</v>
          </cell>
          <cell r="AG27">
            <v>1700</v>
          </cell>
          <cell r="AH27">
            <v>14</v>
          </cell>
          <cell r="AI27">
            <v>1500</v>
          </cell>
          <cell r="AJ27">
            <v>14</v>
          </cell>
        </row>
        <row r="28">
          <cell r="C28">
            <v>111</v>
          </cell>
          <cell r="D28">
            <v>12</v>
          </cell>
          <cell r="E28">
            <v>122</v>
          </cell>
          <cell r="F28">
            <v>12</v>
          </cell>
          <cell r="G28">
            <v>206</v>
          </cell>
          <cell r="H28">
            <v>12</v>
          </cell>
          <cell r="I28">
            <v>1181</v>
          </cell>
          <cell r="J28">
            <v>12</v>
          </cell>
          <cell r="K28">
            <v>1551</v>
          </cell>
          <cell r="L28">
            <v>12</v>
          </cell>
          <cell r="M28">
            <v>4201</v>
          </cell>
          <cell r="N28">
            <v>12</v>
          </cell>
          <cell r="O28">
            <v>9351</v>
          </cell>
          <cell r="P28">
            <v>12</v>
          </cell>
          <cell r="Q28">
            <v>7101</v>
          </cell>
          <cell r="R28">
            <v>12</v>
          </cell>
          <cell r="S28">
            <v>15001</v>
          </cell>
          <cell r="T28">
            <v>12</v>
          </cell>
        </row>
        <row r="29">
          <cell r="C29">
            <v>114</v>
          </cell>
          <cell r="D29">
            <v>12</v>
          </cell>
          <cell r="E29">
            <v>124</v>
          </cell>
          <cell r="F29">
            <v>12</v>
          </cell>
          <cell r="G29">
            <v>210</v>
          </cell>
          <cell r="H29">
            <v>12</v>
          </cell>
          <cell r="I29">
            <v>1220</v>
          </cell>
          <cell r="J29">
            <v>12</v>
          </cell>
          <cell r="K29">
            <v>1580</v>
          </cell>
          <cell r="L29">
            <v>12</v>
          </cell>
          <cell r="M29">
            <v>4280</v>
          </cell>
          <cell r="N29">
            <v>12</v>
          </cell>
          <cell r="O29">
            <v>9500</v>
          </cell>
          <cell r="P29">
            <v>12</v>
          </cell>
          <cell r="Q29">
            <v>7200</v>
          </cell>
          <cell r="R29">
            <v>12</v>
          </cell>
          <cell r="S29">
            <v>15200</v>
          </cell>
          <cell r="T29">
            <v>12</v>
          </cell>
          <cell r="U29">
            <v>350</v>
          </cell>
          <cell r="V29">
            <v>15</v>
          </cell>
          <cell r="W29">
            <v>820</v>
          </cell>
          <cell r="X29">
            <v>15</v>
          </cell>
          <cell r="Y29">
            <v>115</v>
          </cell>
          <cell r="Z29">
            <v>15</v>
          </cell>
          <cell r="AA29">
            <v>170</v>
          </cell>
          <cell r="AB29">
            <v>15</v>
          </cell>
          <cell r="AC29">
            <v>780</v>
          </cell>
          <cell r="AD29">
            <v>15</v>
          </cell>
          <cell r="AE29">
            <v>1500</v>
          </cell>
          <cell r="AF29">
            <v>15</v>
          </cell>
          <cell r="AG29">
            <v>1800</v>
          </cell>
          <cell r="AH29">
            <v>15</v>
          </cell>
          <cell r="AI29">
            <v>1600</v>
          </cell>
          <cell r="AJ29">
            <v>15</v>
          </cell>
        </row>
        <row r="30">
          <cell r="C30">
            <v>115</v>
          </cell>
          <cell r="D30">
            <v>11</v>
          </cell>
          <cell r="E30">
            <v>125</v>
          </cell>
          <cell r="F30">
            <v>11</v>
          </cell>
          <cell r="G30">
            <v>211</v>
          </cell>
          <cell r="H30">
            <v>11</v>
          </cell>
          <cell r="I30">
            <v>1221</v>
          </cell>
          <cell r="J30">
            <v>11</v>
          </cell>
          <cell r="K30">
            <v>1581</v>
          </cell>
          <cell r="L30">
            <v>11</v>
          </cell>
          <cell r="M30">
            <v>4281</v>
          </cell>
          <cell r="N30">
            <v>11</v>
          </cell>
          <cell r="O30">
            <v>9501</v>
          </cell>
          <cell r="P30">
            <v>11</v>
          </cell>
          <cell r="Q30">
            <v>7201</v>
          </cell>
          <cell r="R30">
            <v>11</v>
          </cell>
          <cell r="S30">
            <v>15201</v>
          </cell>
          <cell r="T30">
            <v>11</v>
          </cell>
        </row>
        <row r="31">
          <cell r="C31">
            <v>118</v>
          </cell>
          <cell r="D31">
            <v>11</v>
          </cell>
          <cell r="E31">
            <v>128</v>
          </cell>
          <cell r="F31">
            <v>11</v>
          </cell>
          <cell r="G31">
            <v>215</v>
          </cell>
          <cell r="H31">
            <v>11</v>
          </cell>
          <cell r="I31">
            <v>1260</v>
          </cell>
          <cell r="J31">
            <v>11</v>
          </cell>
          <cell r="K31">
            <v>2020</v>
          </cell>
          <cell r="L31">
            <v>11</v>
          </cell>
          <cell r="M31">
            <v>4360</v>
          </cell>
          <cell r="N31">
            <v>11</v>
          </cell>
          <cell r="O31">
            <v>10050</v>
          </cell>
          <cell r="P31">
            <v>11</v>
          </cell>
          <cell r="Q31">
            <v>7300</v>
          </cell>
          <cell r="R31">
            <v>11</v>
          </cell>
          <cell r="S31">
            <v>15400</v>
          </cell>
          <cell r="T31">
            <v>11</v>
          </cell>
          <cell r="U31">
            <v>360</v>
          </cell>
          <cell r="V31">
            <v>16</v>
          </cell>
          <cell r="W31">
            <v>840</v>
          </cell>
          <cell r="X31">
            <v>16</v>
          </cell>
          <cell r="Z31">
            <v>16</v>
          </cell>
          <cell r="AB31">
            <v>16</v>
          </cell>
          <cell r="AC31">
            <v>800</v>
          </cell>
          <cell r="AD31">
            <v>16</v>
          </cell>
          <cell r="AE31">
            <v>1600</v>
          </cell>
          <cell r="AF31">
            <v>16</v>
          </cell>
          <cell r="AG31">
            <v>1900</v>
          </cell>
          <cell r="AH31">
            <v>16</v>
          </cell>
          <cell r="AI31">
            <v>1700</v>
          </cell>
          <cell r="AJ31">
            <v>16</v>
          </cell>
        </row>
        <row r="32">
          <cell r="C32">
            <v>119</v>
          </cell>
          <cell r="D32">
            <v>10</v>
          </cell>
          <cell r="E32">
            <v>129</v>
          </cell>
          <cell r="F32">
            <v>10</v>
          </cell>
          <cell r="G32">
            <v>216</v>
          </cell>
          <cell r="H32">
            <v>10</v>
          </cell>
          <cell r="I32">
            <v>1261</v>
          </cell>
          <cell r="J32">
            <v>10</v>
          </cell>
          <cell r="K32">
            <v>2021</v>
          </cell>
          <cell r="L32">
            <v>10</v>
          </cell>
          <cell r="M32">
            <v>4361</v>
          </cell>
          <cell r="N32">
            <v>10</v>
          </cell>
          <cell r="O32">
            <v>10051</v>
          </cell>
          <cell r="P32">
            <v>10</v>
          </cell>
          <cell r="Q32">
            <v>7301</v>
          </cell>
          <cell r="R32">
            <v>10</v>
          </cell>
          <cell r="S32">
            <v>15401</v>
          </cell>
          <cell r="T32">
            <v>10</v>
          </cell>
        </row>
        <row r="33">
          <cell r="C33">
            <v>122</v>
          </cell>
          <cell r="D33">
            <v>10</v>
          </cell>
          <cell r="E33">
            <v>132</v>
          </cell>
          <cell r="F33">
            <v>10</v>
          </cell>
          <cell r="G33">
            <v>220</v>
          </cell>
          <cell r="H33">
            <v>10</v>
          </cell>
          <cell r="I33">
            <v>1300</v>
          </cell>
          <cell r="J33">
            <v>10</v>
          </cell>
          <cell r="K33">
            <v>2060</v>
          </cell>
          <cell r="L33">
            <v>10</v>
          </cell>
          <cell r="M33">
            <v>4440</v>
          </cell>
          <cell r="N33">
            <v>10</v>
          </cell>
          <cell r="O33">
            <v>10200</v>
          </cell>
          <cell r="P33">
            <v>10</v>
          </cell>
          <cell r="Q33">
            <v>7400</v>
          </cell>
          <cell r="R33">
            <v>10</v>
          </cell>
          <cell r="S33">
            <v>16000</v>
          </cell>
          <cell r="T33">
            <v>10</v>
          </cell>
          <cell r="U33">
            <v>370</v>
          </cell>
          <cell r="V33">
            <v>17</v>
          </cell>
          <cell r="W33">
            <v>860</v>
          </cell>
          <cell r="X33">
            <v>17</v>
          </cell>
          <cell r="Y33">
            <v>120</v>
          </cell>
          <cell r="Z33">
            <v>17</v>
          </cell>
          <cell r="AA33">
            <v>180</v>
          </cell>
          <cell r="AB33">
            <v>17</v>
          </cell>
          <cell r="AC33">
            <v>825</v>
          </cell>
          <cell r="AD33">
            <v>17</v>
          </cell>
          <cell r="AE33">
            <v>1700</v>
          </cell>
          <cell r="AF33">
            <v>17</v>
          </cell>
          <cell r="AG33">
            <v>2000</v>
          </cell>
          <cell r="AH33">
            <v>17</v>
          </cell>
          <cell r="AI33">
            <v>1800</v>
          </cell>
          <cell r="AJ33">
            <v>17</v>
          </cell>
        </row>
        <row r="34">
          <cell r="C34">
            <v>123</v>
          </cell>
          <cell r="D34">
            <v>9</v>
          </cell>
          <cell r="E34">
            <v>133</v>
          </cell>
          <cell r="F34">
            <v>9</v>
          </cell>
          <cell r="G34">
            <v>221</v>
          </cell>
          <cell r="H34">
            <v>9</v>
          </cell>
          <cell r="I34">
            <v>1301</v>
          </cell>
          <cell r="J34">
            <v>9</v>
          </cell>
          <cell r="K34">
            <v>2061</v>
          </cell>
          <cell r="L34">
            <v>9</v>
          </cell>
          <cell r="M34">
            <v>4441</v>
          </cell>
          <cell r="N34">
            <v>9</v>
          </cell>
          <cell r="O34">
            <v>10201</v>
          </cell>
          <cell r="P34">
            <v>9</v>
          </cell>
          <cell r="Q34">
            <v>7401</v>
          </cell>
          <cell r="R34">
            <v>9</v>
          </cell>
          <cell r="S34">
            <v>16001</v>
          </cell>
          <cell r="T34">
            <v>9</v>
          </cell>
        </row>
        <row r="35">
          <cell r="C35">
            <v>126</v>
          </cell>
          <cell r="D35">
            <v>9</v>
          </cell>
          <cell r="E35">
            <v>136</v>
          </cell>
          <cell r="F35">
            <v>9</v>
          </cell>
          <cell r="G35">
            <v>225</v>
          </cell>
          <cell r="H35">
            <v>9</v>
          </cell>
          <cell r="I35">
            <v>1340</v>
          </cell>
          <cell r="J35">
            <v>9</v>
          </cell>
          <cell r="K35">
            <v>2100</v>
          </cell>
          <cell r="L35">
            <v>9</v>
          </cell>
          <cell r="M35">
            <v>4520</v>
          </cell>
          <cell r="N35">
            <v>9</v>
          </cell>
          <cell r="O35">
            <v>10400</v>
          </cell>
          <cell r="P35">
            <v>9</v>
          </cell>
          <cell r="Q35">
            <v>7500</v>
          </cell>
          <cell r="R35">
            <v>9</v>
          </cell>
          <cell r="S35">
            <v>16200</v>
          </cell>
          <cell r="T35">
            <v>9</v>
          </cell>
          <cell r="U35">
            <v>380</v>
          </cell>
          <cell r="V35">
            <v>18</v>
          </cell>
          <cell r="W35">
            <v>880</v>
          </cell>
          <cell r="X35">
            <v>18</v>
          </cell>
          <cell r="Y35">
            <v>125</v>
          </cell>
          <cell r="Z35">
            <v>18</v>
          </cell>
          <cell r="AA35">
            <v>190</v>
          </cell>
          <cell r="AB35">
            <v>18</v>
          </cell>
          <cell r="AC35">
            <v>850</v>
          </cell>
          <cell r="AD35">
            <v>18</v>
          </cell>
          <cell r="AE35">
            <v>1800</v>
          </cell>
          <cell r="AF35">
            <v>18</v>
          </cell>
          <cell r="AG35">
            <v>2100</v>
          </cell>
          <cell r="AH35">
            <v>18</v>
          </cell>
          <cell r="AI35">
            <v>1900</v>
          </cell>
          <cell r="AJ35">
            <v>18</v>
          </cell>
        </row>
        <row r="36">
          <cell r="C36">
            <v>127</v>
          </cell>
          <cell r="D36">
            <v>8</v>
          </cell>
          <cell r="E36">
            <v>137</v>
          </cell>
          <cell r="F36">
            <v>8</v>
          </cell>
          <cell r="G36">
            <v>226</v>
          </cell>
          <cell r="H36">
            <v>8</v>
          </cell>
          <cell r="I36">
            <v>1341</v>
          </cell>
          <cell r="J36">
            <v>8</v>
          </cell>
          <cell r="K36">
            <v>2101</v>
          </cell>
          <cell r="L36">
            <v>8</v>
          </cell>
          <cell r="M36">
            <v>4521</v>
          </cell>
          <cell r="N36">
            <v>8</v>
          </cell>
          <cell r="O36">
            <v>10401</v>
          </cell>
          <cell r="P36">
            <v>8</v>
          </cell>
          <cell r="Q36">
            <v>7501</v>
          </cell>
          <cell r="R36">
            <v>8</v>
          </cell>
          <cell r="S36">
            <v>16201</v>
          </cell>
          <cell r="T36">
            <v>8</v>
          </cell>
        </row>
        <row r="37">
          <cell r="C37">
            <v>130</v>
          </cell>
          <cell r="D37">
            <v>8</v>
          </cell>
          <cell r="E37">
            <v>140</v>
          </cell>
          <cell r="F37">
            <v>8</v>
          </cell>
          <cell r="G37">
            <v>230</v>
          </cell>
          <cell r="H37">
            <v>8</v>
          </cell>
          <cell r="I37">
            <v>1380</v>
          </cell>
          <cell r="J37">
            <v>8</v>
          </cell>
          <cell r="K37">
            <v>2150</v>
          </cell>
          <cell r="L37">
            <v>8</v>
          </cell>
          <cell r="M37">
            <v>5000</v>
          </cell>
          <cell r="N37">
            <v>8</v>
          </cell>
          <cell r="O37">
            <v>11000</v>
          </cell>
          <cell r="P37">
            <v>8</v>
          </cell>
          <cell r="Q37">
            <v>8000</v>
          </cell>
          <cell r="R37">
            <v>8</v>
          </cell>
          <cell r="S37">
            <v>16400</v>
          </cell>
          <cell r="T37">
            <v>8</v>
          </cell>
          <cell r="U37">
            <v>390</v>
          </cell>
          <cell r="V37">
            <v>19</v>
          </cell>
          <cell r="W37">
            <v>900</v>
          </cell>
          <cell r="X37">
            <v>19</v>
          </cell>
          <cell r="Y37">
            <v>130</v>
          </cell>
          <cell r="Z37">
            <v>19</v>
          </cell>
          <cell r="AA37">
            <v>200</v>
          </cell>
          <cell r="AB37">
            <v>19</v>
          </cell>
          <cell r="AC37">
            <v>875</v>
          </cell>
          <cell r="AD37">
            <v>19</v>
          </cell>
          <cell r="AE37">
            <v>1900</v>
          </cell>
          <cell r="AF37">
            <v>19</v>
          </cell>
          <cell r="AG37">
            <v>2200</v>
          </cell>
          <cell r="AH37">
            <v>19</v>
          </cell>
          <cell r="AI37">
            <v>2100</v>
          </cell>
          <cell r="AJ37">
            <v>19</v>
          </cell>
        </row>
        <row r="38">
          <cell r="C38">
            <v>131</v>
          </cell>
          <cell r="D38">
            <v>7</v>
          </cell>
          <cell r="E38">
            <v>141</v>
          </cell>
          <cell r="F38">
            <v>7</v>
          </cell>
          <cell r="G38">
            <v>231</v>
          </cell>
          <cell r="H38">
            <v>7</v>
          </cell>
          <cell r="I38">
            <v>1381</v>
          </cell>
          <cell r="J38">
            <v>7</v>
          </cell>
          <cell r="K38">
            <v>2151</v>
          </cell>
          <cell r="L38">
            <v>7</v>
          </cell>
          <cell r="M38">
            <v>5001</v>
          </cell>
          <cell r="N38">
            <v>7</v>
          </cell>
          <cell r="O38">
            <v>11001</v>
          </cell>
          <cell r="P38">
            <v>7</v>
          </cell>
          <cell r="Q38">
            <v>8001</v>
          </cell>
          <cell r="R38">
            <v>7</v>
          </cell>
          <cell r="S38">
            <v>16401</v>
          </cell>
          <cell r="T38">
            <v>7</v>
          </cell>
        </row>
        <row r="39">
          <cell r="C39">
            <v>135</v>
          </cell>
          <cell r="D39">
            <v>7</v>
          </cell>
          <cell r="E39">
            <v>145</v>
          </cell>
          <cell r="F39">
            <v>7</v>
          </cell>
          <cell r="G39">
            <v>237</v>
          </cell>
          <cell r="H39">
            <v>7</v>
          </cell>
          <cell r="I39">
            <v>1420</v>
          </cell>
          <cell r="J39">
            <v>7</v>
          </cell>
          <cell r="K39">
            <v>2200</v>
          </cell>
          <cell r="L39">
            <v>7</v>
          </cell>
          <cell r="M39">
            <v>5100</v>
          </cell>
          <cell r="N39">
            <v>7</v>
          </cell>
          <cell r="O39">
            <v>11200</v>
          </cell>
          <cell r="P39">
            <v>7</v>
          </cell>
          <cell r="Q39">
            <v>8100</v>
          </cell>
          <cell r="R39">
            <v>7</v>
          </cell>
          <cell r="S39">
            <v>17100</v>
          </cell>
          <cell r="T39">
            <v>7</v>
          </cell>
          <cell r="U39">
            <v>400</v>
          </cell>
          <cell r="V39">
            <v>20</v>
          </cell>
          <cell r="W39">
            <v>925</v>
          </cell>
          <cell r="X39">
            <v>20</v>
          </cell>
          <cell r="Y39">
            <v>135</v>
          </cell>
          <cell r="Z39">
            <v>20</v>
          </cell>
          <cell r="AA39">
            <v>210</v>
          </cell>
          <cell r="AB39">
            <v>20</v>
          </cell>
          <cell r="AC39">
            <v>900</v>
          </cell>
          <cell r="AD39">
            <v>20</v>
          </cell>
          <cell r="AE39">
            <v>2000</v>
          </cell>
          <cell r="AF39">
            <v>20</v>
          </cell>
          <cell r="AG39">
            <v>2400</v>
          </cell>
          <cell r="AH39">
            <v>20</v>
          </cell>
          <cell r="AI39">
            <v>2300</v>
          </cell>
          <cell r="AJ39">
            <v>20</v>
          </cell>
        </row>
        <row r="40">
          <cell r="C40">
            <v>136</v>
          </cell>
          <cell r="D40">
            <v>6</v>
          </cell>
          <cell r="E40">
            <v>146</v>
          </cell>
          <cell r="F40">
            <v>6</v>
          </cell>
          <cell r="G40">
            <v>238</v>
          </cell>
          <cell r="H40">
            <v>6</v>
          </cell>
          <cell r="I40">
            <v>1421</v>
          </cell>
          <cell r="J40">
            <v>6</v>
          </cell>
          <cell r="K40">
            <v>2201</v>
          </cell>
          <cell r="L40">
            <v>6</v>
          </cell>
          <cell r="M40">
            <v>5101</v>
          </cell>
          <cell r="N40">
            <v>6</v>
          </cell>
          <cell r="O40">
            <v>11201</v>
          </cell>
          <cell r="P40">
            <v>6</v>
          </cell>
          <cell r="Q40">
            <v>8101</v>
          </cell>
          <cell r="R40">
            <v>6</v>
          </cell>
          <cell r="S40">
            <v>17101</v>
          </cell>
          <cell r="T40">
            <v>6</v>
          </cell>
        </row>
        <row r="41">
          <cell r="C41">
            <v>140</v>
          </cell>
          <cell r="D41">
            <v>6</v>
          </cell>
          <cell r="E41">
            <v>150</v>
          </cell>
          <cell r="F41">
            <v>6</v>
          </cell>
          <cell r="G41">
            <v>244</v>
          </cell>
          <cell r="H41">
            <v>6</v>
          </cell>
          <cell r="I41">
            <v>1460</v>
          </cell>
          <cell r="J41">
            <v>6</v>
          </cell>
          <cell r="K41">
            <v>2250</v>
          </cell>
          <cell r="L41">
            <v>6</v>
          </cell>
          <cell r="M41">
            <v>5260</v>
          </cell>
          <cell r="N41">
            <v>6</v>
          </cell>
          <cell r="O41">
            <v>11400</v>
          </cell>
          <cell r="P41">
            <v>6</v>
          </cell>
          <cell r="Q41">
            <v>8200</v>
          </cell>
          <cell r="R41">
            <v>6</v>
          </cell>
          <cell r="S41">
            <v>17400</v>
          </cell>
          <cell r="T41">
            <v>6</v>
          </cell>
          <cell r="U41">
            <v>420</v>
          </cell>
          <cell r="V41">
            <v>21</v>
          </cell>
          <cell r="W41">
            <v>950</v>
          </cell>
          <cell r="X41">
            <v>21</v>
          </cell>
          <cell r="Y41">
            <v>140</v>
          </cell>
          <cell r="Z41">
            <v>21</v>
          </cell>
          <cell r="AA41">
            <v>220</v>
          </cell>
          <cell r="AB41">
            <v>21</v>
          </cell>
          <cell r="AC41">
            <v>925</v>
          </cell>
          <cell r="AD41">
            <v>21</v>
          </cell>
          <cell r="AE41">
            <v>2200</v>
          </cell>
          <cell r="AF41">
            <v>21</v>
          </cell>
          <cell r="AG41">
            <v>2600</v>
          </cell>
          <cell r="AH41">
            <v>21</v>
          </cell>
          <cell r="AI41">
            <v>2500</v>
          </cell>
          <cell r="AJ41">
            <v>21</v>
          </cell>
        </row>
        <row r="42">
          <cell r="C42">
            <v>141</v>
          </cell>
          <cell r="D42">
            <v>5</v>
          </cell>
          <cell r="E42">
            <v>151</v>
          </cell>
          <cell r="F42">
            <v>5</v>
          </cell>
          <cell r="G42">
            <v>245</v>
          </cell>
          <cell r="H42">
            <v>5</v>
          </cell>
          <cell r="I42">
            <v>1461</v>
          </cell>
          <cell r="J42">
            <v>5</v>
          </cell>
          <cell r="K42">
            <v>2251</v>
          </cell>
          <cell r="L42">
            <v>5</v>
          </cell>
          <cell r="M42">
            <v>5261</v>
          </cell>
          <cell r="N42">
            <v>5</v>
          </cell>
          <cell r="O42">
            <v>11401</v>
          </cell>
          <cell r="P42">
            <v>5</v>
          </cell>
          <cell r="Q42">
            <v>8201</v>
          </cell>
          <cell r="R42">
            <v>5</v>
          </cell>
          <cell r="S42">
            <v>17401</v>
          </cell>
          <cell r="T42">
            <v>5</v>
          </cell>
        </row>
        <row r="43">
          <cell r="C43">
            <v>145</v>
          </cell>
          <cell r="D43">
            <v>5</v>
          </cell>
          <cell r="E43">
            <v>155</v>
          </cell>
          <cell r="F43">
            <v>5</v>
          </cell>
          <cell r="G43">
            <v>251</v>
          </cell>
          <cell r="H43">
            <v>5</v>
          </cell>
          <cell r="I43">
            <v>1500</v>
          </cell>
          <cell r="J43">
            <v>5</v>
          </cell>
          <cell r="K43">
            <v>2300</v>
          </cell>
          <cell r="L43">
            <v>5</v>
          </cell>
          <cell r="M43">
            <v>5300</v>
          </cell>
          <cell r="N43">
            <v>5</v>
          </cell>
          <cell r="O43">
            <v>12000</v>
          </cell>
          <cell r="P43">
            <v>5</v>
          </cell>
          <cell r="Q43">
            <v>8300</v>
          </cell>
          <cell r="R43">
            <v>5</v>
          </cell>
          <cell r="S43">
            <v>18100</v>
          </cell>
          <cell r="T43">
            <v>5</v>
          </cell>
          <cell r="U43">
            <v>440</v>
          </cell>
          <cell r="V43">
            <v>22</v>
          </cell>
          <cell r="W43">
            <v>975</v>
          </cell>
          <cell r="X43">
            <v>22</v>
          </cell>
          <cell r="Z43">
            <v>22</v>
          </cell>
          <cell r="AA43">
            <v>230</v>
          </cell>
          <cell r="AB43">
            <v>22</v>
          </cell>
          <cell r="AC43">
            <v>950</v>
          </cell>
          <cell r="AD43">
            <v>22</v>
          </cell>
          <cell r="AE43">
            <v>2400</v>
          </cell>
          <cell r="AF43">
            <v>22</v>
          </cell>
          <cell r="AG43">
            <v>2800</v>
          </cell>
          <cell r="AH43">
            <v>22</v>
          </cell>
          <cell r="AI43">
            <v>2700</v>
          </cell>
          <cell r="AJ43">
            <v>22</v>
          </cell>
        </row>
        <row r="44">
          <cell r="C44">
            <v>146</v>
          </cell>
          <cell r="D44">
            <v>4</v>
          </cell>
          <cell r="E44">
            <v>156</v>
          </cell>
          <cell r="F44">
            <v>4</v>
          </cell>
          <cell r="G44">
            <v>252</v>
          </cell>
          <cell r="H44">
            <v>4</v>
          </cell>
          <cell r="I44">
            <v>1501</v>
          </cell>
          <cell r="J44">
            <v>4</v>
          </cell>
          <cell r="K44">
            <v>2301</v>
          </cell>
          <cell r="L44">
            <v>4</v>
          </cell>
          <cell r="M44">
            <v>5301</v>
          </cell>
          <cell r="N44">
            <v>4</v>
          </cell>
          <cell r="O44">
            <v>12001</v>
          </cell>
          <cell r="P44">
            <v>4</v>
          </cell>
          <cell r="Q44">
            <v>8301</v>
          </cell>
          <cell r="R44">
            <v>4</v>
          </cell>
          <cell r="S44">
            <v>18101</v>
          </cell>
          <cell r="T44">
            <v>4</v>
          </cell>
        </row>
        <row r="45">
          <cell r="C45">
            <v>150</v>
          </cell>
          <cell r="D45">
            <v>4</v>
          </cell>
          <cell r="E45">
            <v>160</v>
          </cell>
          <cell r="F45">
            <v>4</v>
          </cell>
          <cell r="G45">
            <v>258</v>
          </cell>
          <cell r="H45">
            <v>4</v>
          </cell>
          <cell r="I45">
            <v>1550</v>
          </cell>
          <cell r="J45">
            <v>4</v>
          </cell>
          <cell r="K45">
            <v>2350</v>
          </cell>
          <cell r="L45">
            <v>4</v>
          </cell>
          <cell r="M45">
            <v>5400</v>
          </cell>
          <cell r="N45">
            <v>4</v>
          </cell>
          <cell r="O45">
            <v>12200</v>
          </cell>
          <cell r="P45">
            <v>4</v>
          </cell>
          <cell r="Q45">
            <v>8400</v>
          </cell>
          <cell r="R45">
            <v>4</v>
          </cell>
          <cell r="S45">
            <v>18400</v>
          </cell>
          <cell r="T45">
            <v>4</v>
          </cell>
          <cell r="U45">
            <v>460</v>
          </cell>
          <cell r="V45">
            <v>23</v>
          </cell>
          <cell r="W45">
            <v>1000</v>
          </cell>
          <cell r="X45">
            <v>23</v>
          </cell>
          <cell r="Y45">
            <v>144</v>
          </cell>
          <cell r="Z45">
            <v>23</v>
          </cell>
          <cell r="AA45">
            <v>240</v>
          </cell>
          <cell r="AB45">
            <v>23</v>
          </cell>
          <cell r="AC45">
            <v>1000</v>
          </cell>
          <cell r="AD45">
            <v>23</v>
          </cell>
          <cell r="AE45">
            <v>2600</v>
          </cell>
          <cell r="AF45">
            <v>23</v>
          </cell>
          <cell r="AG45">
            <v>3000</v>
          </cell>
          <cell r="AH45">
            <v>23</v>
          </cell>
          <cell r="AI45">
            <v>2900</v>
          </cell>
          <cell r="AJ45">
            <v>23</v>
          </cell>
        </row>
        <row r="46">
          <cell r="C46">
            <v>151</v>
          </cell>
          <cell r="D46">
            <v>3</v>
          </cell>
          <cell r="E46">
            <v>161</v>
          </cell>
          <cell r="F46">
            <v>3</v>
          </cell>
          <cell r="G46">
            <v>259</v>
          </cell>
          <cell r="H46">
            <v>3</v>
          </cell>
          <cell r="I46">
            <v>1551</v>
          </cell>
          <cell r="J46">
            <v>3</v>
          </cell>
          <cell r="K46">
            <v>2351</v>
          </cell>
          <cell r="L46">
            <v>3</v>
          </cell>
          <cell r="M46">
            <v>5401</v>
          </cell>
          <cell r="N46">
            <v>3</v>
          </cell>
          <cell r="O46">
            <v>12201</v>
          </cell>
          <cell r="P46">
            <v>3</v>
          </cell>
          <cell r="Q46">
            <v>8401</v>
          </cell>
          <cell r="R46">
            <v>3</v>
          </cell>
          <cell r="S46">
            <v>18401</v>
          </cell>
          <cell r="T46">
            <v>3</v>
          </cell>
        </row>
        <row r="47">
          <cell r="C47">
            <v>155</v>
          </cell>
          <cell r="D47">
            <v>3</v>
          </cell>
          <cell r="E47">
            <v>165</v>
          </cell>
          <cell r="F47">
            <v>3</v>
          </cell>
          <cell r="G47">
            <v>266</v>
          </cell>
          <cell r="H47">
            <v>3</v>
          </cell>
          <cell r="I47">
            <v>2000</v>
          </cell>
          <cell r="J47">
            <v>3</v>
          </cell>
          <cell r="K47">
            <v>2400</v>
          </cell>
          <cell r="L47">
            <v>3</v>
          </cell>
          <cell r="M47">
            <v>5500</v>
          </cell>
          <cell r="N47">
            <v>3</v>
          </cell>
          <cell r="O47">
            <v>12400</v>
          </cell>
          <cell r="P47">
            <v>3</v>
          </cell>
          <cell r="Q47">
            <v>8500</v>
          </cell>
          <cell r="R47">
            <v>3</v>
          </cell>
          <cell r="S47">
            <v>19100</v>
          </cell>
          <cell r="T47">
            <v>3</v>
          </cell>
          <cell r="U47">
            <v>470</v>
          </cell>
          <cell r="V47">
            <v>24</v>
          </cell>
          <cell r="W47">
            <v>1025</v>
          </cell>
          <cell r="X47">
            <v>24</v>
          </cell>
          <cell r="Z47">
            <v>24</v>
          </cell>
          <cell r="AA47">
            <v>250</v>
          </cell>
          <cell r="AB47">
            <v>24</v>
          </cell>
          <cell r="AC47">
            <v>1050</v>
          </cell>
          <cell r="AD47">
            <v>24</v>
          </cell>
          <cell r="AE47">
            <v>2800</v>
          </cell>
          <cell r="AF47">
            <v>24</v>
          </cell>
          <cell r="AG47">
            <v>3200</v>
          </cell>
          <cell r="AH47">
            <v>24</v>
          </cell>
          <cell r="AI47">
            <v>3100</v>
          </cell>
          <cell r="AJ47">
            <v>24</v>
          </cell>
        </row>
        <row r="48">
          <cell r="C48">
            <v>156</v>
          </cell>
          <cell r="D48">
            <v>2</v>
          </cell>
          <cell r="E48">
            <v>166</v>
          </cell>
          <cell r="F48">
            <v>2</v>
          </cell>
          <cell r="G48">
            <v>267</v>
          </cell>
          <cell r="H48">
            <v>2</v>
          </cell>
          <cell r="I48">
            <v>2001</v>
          </cell>
          <cell r="J48">
            <v>2</v>
          </cell>
          <cell r="K48">
            <v>2401</v>
          </cell>
          <cell r="L48">
            <v>2</v>
          </cell>
          <cell r="M48">
            <v>5501</v>
          </cell>
          <cell r="N48">
            <v>2</v>
          </cell>
          <cell r="O48">
            <v>12401</v>
          </cell>
          <cell r="P48">
            <v>2</v>
          </cell>
          <cell r="Q48">
            <v>8501</v>
          </cell>
          <cell r="R48">
            <v>2</v>
          </cell>
          <cell r="S48">
            <v>19101</v>
          </cell>
          <cell r="T48">
            <v>2</v>
          </cell>
        </row>
        <row r="49">
          <cell r="C49">
            <v>160</v>
          </cell>
          <cell r="D49">
            <v>2</v>
          </cell>
          <cell r="E49">
            <v>170</v>
          </cell>
          <cell r="F49">
            <v>2</v>
          </cell>
          <cell r="G49">
            <v>274</v>
          </cell>
          <cell r="H49">
            <v>2</v>
          </cell>
          <cell r="I49">
            <v>2050</v>
          </cell>
          <cell r="J49">
            <v>2</v>
          </cell>
          <cell r="K49">
            <v>2450</v>
          </cell>
          <cell r="L49">
            <v>2</v>
          </cell>
          <cell r="M49">
            <v>6000</v>
          </cell>
          <cell r="N49">
            <v>2</v>
          </cell>
          <cell r="O49">
            <v>13000</v>
          </cell>
          <cell r="P49">
            <v>2</v>
          </cell>
          <cell r="Q49">
            <v>9000</v>
          </cell>
          <cell r="R49">
            <v>2</v>
          </cell>
          <cell r="S49">
            <v>10400</v>
          </cell>
          <cell r="T49">
            <v>2</v>
          </cell>
          <cell r="U49">
            <v>480</v>
          </cell>
          <cell r="V49">
            <v>25</v>
          </cell>
          <cell r="W49">
            <v>1050</v>
          </cell>
          <cell r="X49">
            <v>25</v>
          </cell>
          <cell r="Y49">
            <v>148</v>
          </cell>
          <cell r="Z49">
            <v>25</v>
          </cell>
          <cell r="AA49">
            <v>260</v>
          </cell>
          <cell r="AB49">
            <v>25</v>
          </cell>
          <cell r="AC49">
            <v>1100</v>
          </cell>
          <cell r="AD49">
            <v>25</v>
          </cell>
          <cell r="AE49">
            <v>3000</v>
          </cell>
          <cell r="AF49">
            <v>25</v>
          </cell>
          <cell r="AG49">
            <v>3400</v>
          </cell>
          <cell r="AH49">
            <v>25</v>
          </cell>
          <cell r="AI49">
            <v>3200</v>
          </cell>
          <cell r="AJ49">
            <v>25</v>
          </cell>
        </row>
        <row r="50">
          <cell r="C50">
            <v>161</v>
          </cell>
          <cell r="D50">
            <v>1</v>
          </cell>
          <cell r="E50">
            <v>171</v>
          </cell>
          <cell r="F50">
            <v>1</v>
          </cell>
          <cell r="G50">
            <v>273</v>
          </cell>
          <cell r="H50">
            <v>1</v>
          </cell>
          <cell r="I50">
            <v>2051</v>
          </cell>
          <cell r="J50">
            <v>1</v>
          </cell>
          <cell r="K50">
            <v>2451</v>
          </cell>
          <cell r="L50">
            <v>1</v>
          </cell>
          <cell r="M50">
            <v>6001</v>
          </cell>
          <cell r="N50">
            <v>1</v>
          </cell>
          <cell r="O50">
            <v>13001</v>
          </cell>
          <cell r="P50">
            <v>1</v>
          </cell>
          <cell r="Q50">
            <v>9001</v>
          </cell>
          <cell r="R50">
            <v>1</v>
          </cell>
          <cell r="S50">
            <v>19401</v>
          </cell>
          <cell r="T50">
            <v>1</v>
          </cell>
        </row>
        <row r="51">
          <cell r="C51" t="str">
            <v>60 m</v>
          </cell>
          <cell r="D51" t="str">
            <v>PTS</v>
          </cell>
          <cell r="E51" t="str">
            <v>50 m H.</v>
          </cell>
          <cell r="F51" t="str">
            <v>PTS</v>
          </cell>
          <cell r="G51" t="str">
            <v>120 m</v>
          </cell>
          <cell r="H51" t="str">
            <v>PTS</v>
          </cell>
          <cell r="I51" t="str">
            <v>300 m</v>
          </cell>
          <cell r="J51" t="str">
            <v>PTS</v>
          </cell>
          <cell r="K51" t="str">
            <v>500 m</v>
          </cell>
          <cell r="L51" t="str">
            <v>PTS</v>
          </cell>
          <cell r="M51" t="str">
            <v>1000 m</v>
          </cell>
          <cell r="N51" t="str">
            <v>PTS</v>
          </cell>
          <cell r="O51" t="str">
            <v>2000 m</v>
          </cell>
          <cell r="P51" t="str">
            <v>PTS</v>
          </cell>
          <cell r="Q51" t="str">
            <v>1 km marche</v>
          </cell>
          <cell r="R51" t="str">
            <v>PTS</v>
          </cell>
          <cell r="S51" t="str">
            <v>2 km marche</v>
          </cell>
          <cell r="T51" t="str">
            <v>PTS</v>
          </cell>
          <cell r="U51" t="str">
            <v>LONGUEUR</v>
          </cell>
          <cell r="V51" t="str">
            <v>PTS</v>
          </cell>
          <cell r="W51" t="str">
            <v>T.S.</v>
          </cell>
          <cell r="X51" t="str">
            <v>PTS</v>
          </cell>
          <cell r="Y51" t="str">
            <v>HAUTEUR</v>
          </cell>
          <cell r="Z51" t="str">
            <v>PTS</v>
          </cell>
          <cell r="AA51" t="str">
            <v>PERCHE</v>
          </cell>
          <cell r="AB51" t="str">
            <v>PTS</v>
          </cell>
          <cell r="AC51" t="str">
            <v>POIDS</v>
          </cell>
          <cell r="AD51" t="str">
            <v>PTS</v>
          </cell>
          <cell r="AE51" t="str">
            <v>DISQUE</v>
          </cell>
          <cell r="AF51" t="str">
            <v>PTS</v>
          </cell>
          <cell r="AG51" t="str">
            <v>JAVELOT</v>
          </cell>
          <cell r="AH51" t="str">
            <v>PTS</v>
          </cell>
          <cell r="AI51" t="str">
            <v>Marteau</v>
          </cell>
          <cell r="AJ51" t="str">
            <v>PTS</v>
          </cell>
        </row>
      </sheetData>
      <sheetData sheetId="13" refreshError="1">
        <row r="1">
          <cell r="C1" t="str">
            <v>60 m</v>
          </cell>
          <cell r="D1" t="str">
            <v>PTS</v>
          </cell>
          <cell r="E1" t="str">
            <v>50 m H.</v>
          </cell>
          <cell r="F1" t="str">
            <v>PTS</v>
          </cell>
          <cell r="G1" t="str">
            <v>80 m H.</v>
          </cell>
          <cell r="H1" t="str">
            <v>PTS</v>
          </cell>
          <cell r="I1" t="str">
            <v>120 m</v>
          </cell>
          <cell r="J1" t="str">
            <v>PTS</v>
          </cell>
          <cell r="K1" t="str">
            <v>300 m</v>
          </cell>
          <cell r="L1" t="str">
            <v>PTS</v>
          </cell>
          <cell r="M1" t="str">
            <v>500 m</v>
          </cell>
          <cell r="N1" t="str">
            <v>PTS</v>
          </cell>
          <cell r="O1" t="str">
            <v>1000 m</v>
          </cell>
          <cell r="P1" t="str">
            <v>PTS</v>
          </cell>
          <cell r="Q1" t="str">
            <v>2000 m</v>
          </cell>
          <cell r="R1" t="str">
            <v>PTS</v>
          </cell>
          <cell r="S1" t="str">
            <v>1 km marche</v>
          </cell>
          <cell r="T1" t="str">
            <v>PTS</v>
          </cell>
          <cell r="U1" t="str">
            <v>2 km marche</v>
          </cell>
          <cell r="V1" t="str">
            <v>PTS</v>
          </cell>
          <cell r="Y1" t="str">
            <v>T.S.</v>
          </cell>
          <cell r="Z1" t="str">
            <v>PTS</v>
          </cell>
          <cell r="AA1" t="str">
            <v>HAUTEUR</v>
          </cell>
          <cell r="AB1" t="str">
            <v>PTS</v>
          </cell>
          <cell r="AC1" t="str">
            <v>PERCHE</v>
          </cell>
          <cell r="AD1" t="str">
            <v>PTS</v>
          </cell>
          <cell r="AE1" t="str">
            <v>POIDS</v>
          </cell>
          <cell r="AF1" t="str">
            <v>PTS</v>
          </cell>
          <cell r="AG1" t="str">
            <v>DISQUE</v>
          </cell>
          <cell r="AH1" t="str">
            <v>PTS</v>
          </cell>
          <cell r="AI1" t="str">
            <v>JAVELOT</v>
          </cell>
          <cell r="AJ1" t="str">
            <v>PTS</v>
          </cell>
          <cell r="AK1" t="str">
            <v>MARTEAU</v>
          </cell>
          <cell r="AL1" t="str">
            <v>PTS</v>
          </cell>
        </row>
        <row r="2">
          <cell r="C2">
            <v>0</v>
          </cell>
          <cell r="D2">
            <v>25</v>
          </cell>
          <cell r="E2">
            <v>0</v>
          </cell>
          <cell r="F2">
            <v>25</v>
          </cell>
          <cell r="G2">
            <v>0</v>
          </cell>
          <cell r="H2">
            <v>25</v>
          </cell>
          <cell r="I2">
            <v>0</v>
          </cell>
          <cell r="J2">
            <v>25</v>
          </cell>
          <cell r="K2">
            <v>0</v>
          </cell>
          <cell r="L2">
            <v>25</v>
          </cell>
          <cell r="M2">
            <v>0</v>
          </cell>
          <cell r="N2">
            <v>25</v>
          </cell>
          <cell r="O2">
            <v>0</v>
          </cell>
          <cell r="P2">
            <v>25</v>
          </cell>
          <cell r="Q2">
            <v>0</v>
          </cell>
          <cell r="R2">
            <v>25</v>
          </cell>
          <cell r="S2">
            <v>0</v>
          </cell>
          <cell r="T2">
            <v>25</v>
          </cell>
          <cell r="U2">
            <v>0</v>
          </cell>
          <cell r="V2">
            <v>25</v>
          </cell>
          <cell r="Y2">
            <v>0</v>
          </cell>
          <cell r="Z2">
            <v>1</v>
          </cell>
          <cell r="AA2">
            <v>0</v>
          </cell>
          <cell r="AB2">
            <v>1</v>
          </cell>
          <cell r="AC2">
            <v>0</v>
          </cell>
          <cell r="AD2">
            <v>1</v>
          </cell>
          <cell r="AE2">
            <v>0</v>
          </cell>
          <cell r="AF2">
            <v>1</v>
          </cell>
          <cell r="AG2">
            <v>0</v>
          </cell>
          <cell r="AH2">
            <v>1</v>
          </cell>
          <cell r="AI2">
            <v>0</v>
          </cell>
          <cell r="AJ2">
            <v>1</v>
          </cell>
          <cell r="AK2">
            <v>0</v>
          </cell>
          <cell r="AL2">
            <v>1</v>
          </cell>
        </row>
        <row r="3">
          <cell r="C3">
            <v>74</v>
          </cell>
          <cell r="D3">
            <v>25</v>
          </cell>
          <cell r="E3">
            <v>83</v>
          </cell>
          <cell r="F3">
            <v>25</v>
          </cell>
          <cell r="G3">
            <v>115</v>
          </cell>
          <cell r="H3">
            <v>25</v>
          </cell>
          <cell r="I3">
            <v>150</v>
          </cell>
          <cell r="J3">
            <v>25</v>
          </cell>
          <cell r="K3">
            <v>450</v>
          </cell>
          <cell r="L3">
            <v>25</v>
          </cell>
          <cell r="M3">
            <v>1201</v>
          </cell>
          <cell r="N3">
            <v>25</v>
          </cell>
          <cell r="O3">
            <v>3050</v>
          </cell>
          <cell r="P3">
            <v>25</v>
          </cell>
          <cell r="Q3">
            <v>6400</v>
          </cell>
          <cell r="R3">
            <v>25</v>
          </cell>
          <cell r="S3">
            <v>5000</v>
          </cell>
          <cell r="T3">
            <v>25</v>
          </cell>
          <cell r="U3">
            <v>11000</v>
          </cell>
          <cell r="V3">
            <v>25</v>
          </cell>
          <cell r="Y3">
            <v>560</v>
          </cell>
          <cell r="Z3">
            <v>2</v>
          </cell>
          <cell r="AA3">
            <v>80</v>
          </cell>
          <cell r="AB3">
            <v>2</v>
          </cell>
          <cell r="AC3">
            <v>100</v>
          </cell>
          <cell r="AD3">
            <v>2</v>
          </cell>
          <cell r="AE3">
            <v>460</v>
          </cell>
          <cell r="AF3">
            <v>2</v>
          </cell>
          <cell r="AG3">
            <v>300</v>
          </cell>
          <cell r="AH3">
            <v>2</v>
          </cell>
          <cell r="AI3">
            <v>600</v>
          </cell>
          <cell r="AJ3">
            <v>2</v>
          </cell>
          <cell r="AK3">
            <v>400</v>
          </cell>
          <cell r="AL3">
            <v>2</v>
          </cell>
        </row>
        <row r="4">
          <cell r="C4">
            <v>75</v>
          </cell>
          <cell r="D4">
            <v>24</v>
          </cell>
          <cell r="E4">
            <v>84</v>
          </cell>
          <cell r="F4">
            <v>24</v>
          </cell>
          <cell r="G4">
            <v>116</v>
          </cell>
          <cell r="H4">
            <v>24</v>
          </cell>
          <cell r="I4">
            <v>151</v>
          </cell>
          <cell r="J4">
            <v>24</v>
          </cell>
          <cell r="K4">
            <v>451</v>
          </cell>
          <cell r="L4">
            <v>24</v>
          </cell>
          <cell r="M4">
            <v>1201</v>
          </cell>
          <cell r="N4">
            <v>24</v>
          </cell>
          <cell r="O4">
            <v>3051</v>
          </cell>
          <cell r="P4">
            <v>24</v>
          </cell>
          <cell r="Q4">
            <v>6401</v>
          </cell>
          <cell r="R4">
            <v>24</v>
          </cell>
          <cell r="S4">
            <v>5001</v>
          </cell>
          <cell r="T4">
            <v>24</v>
          </cell>
          <cell r="U4">
            <v>11001</v>
          </cell>
          <cell r="V4">
            <v>24</v>
          </cell>
        </row>
        <row r="5">
          <cell r="C5">
            <v>76</v>
          </cell>
          <cell r="D5">
            <v>24</v>
          </cell>
          <cell r="E5">
            <v>86</v>
          </cell>
          <cell r="F5">
            <v>24</v>
          </cell>
          <cell r="G5">
            <v>118</v>
          </cell>
          <cell r="H5">
            <v>24</v>
          </cell>
          <cell r="I5">
            <v>154</v>
          </cell>
          <cell r="J5">
            <v>24</v>
          </cell>
          <cell r="K5">
            <v>460</v>
          </cell>
          <cell r="L5">
            <v>24</v>
          </cell>
          <cell r="M5">
            <v>1220</v>
          </cell>
          <cell r="N5">
            <v>24</v>
          </cell>
          <cell r="O5">
            <v>3080</v>
          </cell>
          <cell r="P5">
            <v>24</v>
          </cell>
          <cell r="Q5">
            <v>6480</v>
          </cell>
          <cell r="R5">
            <v>24</v>
          </cell>
          <cell r="S5">
            <v>5100</v>
          </cell>
          <cell r="T5">
            <v>24</v>
          </cell>
          <cell r="U5">
            <v>11150</v>
          </cell>
          <cell r="V5">
            <v>24</v>
          </cell>
          <cell r="Y5">
            <v>570</v>
          </cell>
          <cell r="Z5">
            <v>3</v>
          </cell>
          <cell r="AB5">
            <v>3</v>
          </cell>
          <cell r="AD5">
            <v>3</v>
          </cell>
          <cell r="AE5">
            <v>470</v>
          </cell>
          <cell r="AF5">
            <v>3</v>
          </cell>
          <cell r="AG5">
            <v>400</v>
          </cell>
          <cell r="AH5">
            <v>3</v>
          </cell>
          <cell r="AI5">
            <v>700</v>
          </cell>
          <cell r="AJ5">
            <v>3</v>
          </cell>
          <cell r="AK5">
            <v>500</v>
          </cell>
          <cell r="AL5">
            <v>3</v>
          </cell>
        </row>
        <row r="6">
          <cell r="C6">
            <v>77</v>
          </cell>
          <cell r="D6">
            <v>23</v>
          </cell>
          <cell r="E6">
            <v>87</v>
          </cell>
          <cell r="F6">
            <v>23</v>
          </cell>
          <cell r="G6">
            <v>119</v>
          </cell>
          <cell r="H6">
            <v>23</v>
          </cell>
          <cell r="I6">
            <v>155</v>
          </cell>
          <cell r="J6">
            <v>23</v>
          </cell>
          <cell r="K6">
            <v>461</v>
          </cell>
          <cell r="L6">
            <v>23</v>
          </cell>
          <cell r="M6">
            <v>1221</v>
          </cell>
          <cell r="N6">
            <v>23</v>
          </cell>
          <cell r="O6">
            <v>3081</v>
          </cell>
          <cell r="P6">
            <v>23</v>
          </cell>
          <cell r="Q6">
            <v>6481</v>
          </cell>
          <cell r="R6">
            <v>23</v>
          </cell>
          <cell r="S6">
            <v>5101</v>
          </cell>
          <cell r="T6">
            <v>23</v>
          </cell>
          <cell r="U6">
            <v>11151</v>
          </cell>
          <cell r="V6">
            <v>23</v>
          </cell>
        </row>
        <row r="7">
          <cell r="C7">
            <v>78</v>
          </cell>
          <cell r="D7">
            <v>23</v>
          </cell>
          <cell r="E7">
            <v>89</v>
          </cell>
          <cell r="F7">
            <v>23</v>
          </cell>
          <cell r="G7">
            <v>121</v>
          </cell>
          <cell r="H7">
            <v>23</v>
          </cell>
          <cell r="I7">
            <v>158</v>
          </cell>
          <cell r="J7">
            <v>23</v>
          </cell>
          <cell r="K7">
            <v>470</v>
          </cell>
          <cell r="L7">
            <v>23</v>
          </cell>
          <cell r="M7">
            <v>1240</v>
          </cell>
          <cell r="N7">
            <v>23</v>
          </cell>
          <cell r="O7">
            <v>3120</v>
          </cell>
          <cell r="P7">
            <v>23</v>
          </cell>
          <cell r="Q7">
            <v>6560</v>
          </cell>
          <cell r="R7">
            <v>23</v>
          </cell>
          <cell r="S7">
            <v>5200</v>
          </cell>
          <cell r="T7">
            <v>23</v>
          </cell>
          <cell r="U7">
            <v>11300</v>
          </cell>
          <cell r="V7">
            <v>23</v>
          </cell>
          <cell r="Y7">
            <v>580</v>
          </cell>
          <cell r="Z7">
            <v>4</v>
          </cell>
          <cell r="AB7">
            <v>4</v>
          </cell>
          <cell r="AC7">
            <v>115</v>
          </cell>
          <cell r="AD7">
            <v>4</v>
          </cell>
          <cell r="AE7">
            <v>480</v>
          </cell>
          <cell r="AF7">
            <v>4</v>
          </cell>
          <cell r="AG7">
            <v>500</v>
          </cell>
          <cell r="AH7">
            <v>4</v>
          </cell>
          <cell r="AI7">
            <v>800</v>
          </cell>
          <cell r="AJ7">
            <v>4</v>
          </cell>
          <cell r="AK7">
            <v>600</v>
          </cell>
          <cell r="AL7">
            <v>4</v>
          </cell>
        </row>
        <row r="8">
          <cell r="C8">
            <v>79</v>
          </cell>
          <cell r="D8">
            <v>22</v>
          </cell>
          <cell r="E8">
            <v>90</v>
          </cell>
          <cell r="F8">
            <v>22</v>
          </cell>
          <cell r="G8">
            <v>122</v>
          </cell>
          <cell r="H8">
            <v>22</v>
          </cell>
          <cell r="I8">
            <v>159</v>
          </cell>
          <cell r="J8">
            <v>22</v>
          </cell>
          <cell r="K8">
            <v>471</v>
          </cell>
          <cell r="L8">
            <v>22</v>
          </cell>
          <cell r="M8">
            <v>1241</v>
          </cell>
          <cell r="N8">
            <v>22</v>
          </cell>
          <cell r="O8">
            <v>3121</v>
          </cell>
          <cell r="P8">
            <v>22</v>
          </cell>
          <cell r="Q8">
            <v>6561</v>
          </cell>
          <cell r="R8">
            <v>22</v>
          </cell>
          <cell r="S8">
            <v>5201</v>
          </cell>
          <cell r="T8">
            <v>22</v>
          </cell>
          <cell r="U8">
            <v>11301</v>
          </cell>
          <cell r="V8">
            <v>22</v>
          </cell>
        </row>
        <row r="9">
          <cell r="C9">
            <v>80</v>
          </cell>
          <cell r="D9">
            <v>22</v>
          </cell>
          <cell r="E9">
            <v>92</v>
          </cell>
          <cell r="F9">
            <v>22</v>
          </cell>
          <cell r="G9">
            <v>124</v>
          </cell>
          <cell r="H9">
            <v>22</v>
          </cell>
          <cell r="I9">
            <v>162</v>
          </cell>
          <cell r="J9">
            <v>22</v>
          </cell>
          <cell r="K9">
            <v>480</v>
          </cell>
          <cell r="L9">
            <v>22</v>
          </cell>
          <cell r="M9">
            <v>1260</v>
          </cell>
          <cell r="N9">
            <v>22</v>
          </cell>
          <cell r="O9">
            <v>3160</v>
          </cell>
          <cell r="P9">
            <v>22</v>
          </cell>
          <cell r="Q9">
            <v>7040</v>
          </cell>
          <cell r="R9">
            <v>22</v>
          </cell>
          <cell r="S9">
            <v>5300</v>
          </cell>
          <cell r="T9">
            <v>22</v>
          </cell>
          <cell r="U9">
            <v>11450</v>
          </cell>
          <cell r="V9">
            <v>22</v>
          </cell>
          <cell r="Y9">
            <v>590</v>
          </cell>
          <cell r="Z9">
            <v>5</v>
          </cell>
          <cell r="AA9">
            <v>85</v>
          </cell>
          <cell r="AB9">
            <v>5</v>
          </cell>
          <cell r="AD9">
            <v>5</v>
          </cell>
          <cell r="AE9">
            <v>490</v>
          </cell>
          <cell r="AF9">
            <v>5</v>
          </cell>
          <cell r="AG9">
            <v>600</v>
          </cell>
          <cell r="AH9">
            <v>5</v>
          </cell>
          <cell r="AI9">
            <v>900</v>
          </cell>
          <cell r="AJ9">
            <v>5</v>
          </cell>
          <cell r="AK9">
            <v>700</v>
          </cell>
          <cell r="AL9">
            <v>5</v>
          </cell>
        </row>
        <row r="10">
          <cell r="C10">
            <v>81</v>
          </cell>
          <cell r="D10">
            <v>21</v>
          </cell>
          <cell r="E10">
            <v>93</v>
          </cell>
          <cell r="F10">
            <v>21</v>
          </cell>
          <cell r="G10">
            <v>125</v>
          </cell>
          <cell r="H10">
            <v>21</v>
          </cell>
          <cell r="I10">
            <v>163</v>
          </cell>
          <cell r="J10">
            <v>21</v>
          </cell>
          <cell r="K10">
            <v>481</v>
          </cell>
          <cell r="L10">
            <v>21</v>
          </cell>
          <cell r="M10">
            <v>1261</v>
          </cell>
          <cell r="N10">
            <v>21</v>
          </cell>
          <cell r="O10">
            <v>3161</v>
          </cell>
          <cell r="P10">
            <v>21</v>
          </cell>
          <cell r="Q10">
            <v>7041</v>
          </cell>
          <cell r="R10">
            <v>21</v>
          </cell>
          <cell r="S10">
            <v>5301</v>
          </cell>
          <cell r="T10">
            <v>21</v>
          </cell>
          <cell r="U10">
            <v>11451</v>
          </cell>
          <cell r="V10">
            <v>21</v>
          </cell>
        </row>
        <row r="11">
          <cell r="C11">
            <v>82</v>
          </cell>
          <cell r="D11">
            <v>21</v>
          </cell>
          <cell r="E11">
            <v>95</v>
          </cell>
          <cell r="F11">
            <v>21</v>
          </cell>
          <cell r="G11">
            <v>127</v>
          </cell>
          <cell r="H11">
            <v>21</v>
          </cell>
          <cell r="I11">
            <v>166</v>
          </cell>
          <cell r="J11">
            <v>21</v>
          </cell>
          <cell r="K11">
            <v>495</v>
          </cell>
          <cell r="L11">
            <v>21</v>
          </cell>
          <cell r="M11">
            <v>1280</v>
          </cell>
          <cell r="N11">
            <v>21</v>
          </cell>
          <cell r="O11">
            <v>3200</v>
          </cell>
          <cell r="P11">
            <v>21</v>
          </cell>
          <cell r="Q11">
            <v>7120</v>
          </cell>
          <cell r="R11">
            <v>21</v>
          </cell>
          <cell r="S11">
            <v>5400</v>
          </cell>
          <cell r="T11">
            <v>21</v>
          </cell>
          <cell r="U11">
            <v>12000</v>
          </cell>
          <cell r="V11">
            <v>21</v>
          </cell>
          <cell r="Y11">
            <v>600</v>
          </cell>
          <cell r="Z11">
            <v>6</v>
          </cell>
          <cell r="AB11">
            <v>6</v>
          </cell>
          <cell r="AC11">
            <v>130</v>
          </cell>
          <cell r="AD11">
            <v>6</v>
          </cell>
          <cell r="AE11">
            <v>500</v>
          </cell>
          <cell r="AF11">
            <v>6</v>
          </cell>
          <cell r="AG11">
            <v>700</v>
          </cell>
          <cell r="AH11">
            <v>6</v>
          </cell>
          <cell r="AI11">
            <v>1000</v>
          </cell>
          <cell r="AJ11">
            <v>6</v>
          </cell>
          <cell r="AK11">
            <v>800</v>
          </cell>
          <cell r="AL11">
            <v>6</v>
          </cell>
        </row>
        <row r="12">
          <cell r="C12">
            <v>83</v>
          </cell>
          <cell r="D12">
            <v>20</v>
          </cell>
          <cell r="E12">
            <v>96</v>
          </cell>
          <cell r="F12">
            <v>20</v>
          </cell>
          <cell r="G12">
            <v>128</v>
          </cell>
          <cell r="H12">
            <v>20</v>
          </cell>
          <cell r="I12">
            <v>167</v>
          </cell>
          <cell r="J12">
            <v>20</v>
          </cell>
          <cell r="K12">
            <v>496</v>
          </cell>
          <cell r="L12">
            <v>20</v>
          </cell>
          <cell r="M12">
            <v>1281</v>
          </cell>
          <cell r="N12">
            <v>20</v>
          </cell>
          <cell r="O12">
            <v>3201</v>
          </cell>
          <cell r="P12">
            <v>20</v>
          </cell>
          <cell r="Q12">
            <v>7121</v>
          </cell>
          <cell r="R12">
            <v>20</v>
          </cell>
          <cell r="S12">
            <v>5401</v>
          </cell>
          <cell r="T12">
            <v>20</v>
          </cell>
          <cell r="U12">
            <v>12001</v>
          </cell>
          <cell r="V12">
            <v>20</v>
          </cell>
        </row>
        <row r="13">
          <cell r="C13">
            <v>84</v>
          </cell>
          <cell r="D13">
            <v>20</v>
          </cell>
          <cell r="E13">
            <v>98</v>
          </cell>
          <cell r="F13">
            <v>20</v>
          </cell>
          <cell r="G13">
            <v>130</v>
          </cell>
          <cell r="H13">
            <v>20</v>
          </cell>
          <cell r="I13">
            <v>170</v>
          </cell>
          <cell r="J13">
            <v>20</v>
          </cell>
          <cell r="K13">
            <v>510</v>
          </cell>
          <cell r="L13">
            <v>20</v>
          </cell>
          <cell r="M13">
            <v>1300</v>
          </cell>
          <cell r="N13">
            <v>20</v>
          </cell>
          <cell r="O13">
            <v>3250</v>
          </cell>
          <cell r="P13">
            <v>20</v>
          </cell>
          <cell r="Q13">
            <v>7200</v>
          </cell>
          <cell r="R13">
            <v>20</v>
          </cell>
          <cell r="S13">
            <v>5500</v>
          </cell>
          <cell r="T13">
            <v>20</v>
          </cell>
          <cell r="U13">
            <v>12150</v>
          </cell>
          <cell r="V13">
            <v>20</v>
          </cell>
          <cell r="Y13">
            <v>620</v>
          </cell>
          <cell r="Z13">
            <v>7</v>
          </cell>
          <cell r="AA13">
            <v>90</v>
          </cell>
          <cell r="AB13">
            <v>7</v>
          </cell>
          <cell r="AD13">
            <v>7</v>
          </cell>
          <cell r="AE13">
            <v>520</v>
          </cell>
          <cell r="AF13">
            <v>7</v>
          </cell>
          <cell r="AG13">
            <v>800</v>
          </cell>
          <cell r="AH13">
            <v>7</v>
          </cell>
          <cell r="AI13">
            <v>1100</v>
          </cell>
          <cell r="AJ13">
            <v>7</v>
          </cell>
          <cell r="AK13">
            <v>900</v>
          </cell>
          <cell r="AL13">
            <v>7</v>
          </cell>
        </row>
        <row r="14">
          <cell r="C14">
            <v>85</v>
          </cell>
          <cell r="D14">
            <v>19</v>
          </cell>
          <cell r="E14">
            <v>99</v>
          </cell>
          <cell r="F14">
            <v>19</v>
          </cell>
          <cell r="G14">
            <v>131</v>
          </cell>
          <cell r="H14">
            <v>19</v>
          </cell>
          <cell r="I14">
            <v>171</v>
          </cell>
          <cell r="J14">
            <v>19</v>
          </cell>
          <cell r="K14">
            <v>511</v>
          </cell>
          <cell r="L14">
            <v>19</v>
          </cell>
          <cell r="M14">
            <v>1301</v>
          </cell>
          <cell r="N14">
            <v>19</v>
          </cell>
          <cell r="O14">
            <v>3251</v>
          </cell>
          <cell r="P14">
            <v>19</v>
          </cell>
          <cell r="Q14">
            <v>7201</v>
          </cell>
          <cell r="R14">
            <v>19</v>
          </cell>
          <cell r="S14">
            <v>5501</v>
          </cell>
          <cell r="T14">
            <v>19</v>
          </cell>
          <cell r="U14">
            <v>12151</v>
          </cell>
          <cell r="V14">
            <v>19</v>
          </cell>
        </row>
        <row r="15">
          <cell r="C15">
            <v>86</v>
          </cell>
          <cell r="D15">
            <v>19</v>
          </cell>
          <cell r="E15">
            <v>101</v>
          </cell>
          <cell r="F15">
            <v>19</v>
          </cell>
          <cell r="G15">
            <v>135</v>
          </cell>
          <cell r="H15">
            <v>19</v>
          </cell>
          <cell r="I15">
            <v>175</v>
          </cell>
          <cell r="J15">
            <v>19</v>
          </cell>
          <cell r="K15">
            <v>530</v>
          </cell>
          <cell r="L15">
            <v>19</v>
          </cell>
          <cell r="M15">
            <v>1320</v>
          </cell>
          <cell r="N15">
            <v>19</v>
          </cell>
          <cell r="O15">
            <v>3300</v>
          </cell>
          <cell r="P15">
            <v>19</v>
          </cell>
          <cell r="Q15">
            <v>7290</v>
          </cell>
          <cell r="R15">
            <v>19</v>
          </cell>
          <cell r="S15">
            <v>6000</v>
          </cell>
          <cell r="T15">
            <v>19</v>
          </cell>
          <cell r="U15">
            <v>12300</v>
          </cell>
          <cell r="V15">
            <v>19</v>
          </cell>
          <cell r="Y15">
            <v>640</v>
          </cell>
          <cell r="Z15">
            <v>8</v>
          </cell>
          <cell r="AB15">
            <v>8</v>
          </cell>
          <cell r="AC15">
            <v>145</v>
          </cell>
          <cell r="AD15">
            <v>8</v>
          </cell>
          <cell r="AE15">
            <v>640</v>
          </cell>
          <cell r="AF15">
            <v>8</v>
          </cell>
          <cell r="AG15">
            <v>900</v>
          </cell>
          <cell r="AH15">
            <v>8</v>
          </cell>
          <cell r="AI15">
            <v>1200</v>
          </cell>
          <cell r="AJ15">
            <v>8</v>
          </cell>
          <cell r="AK15">
            <v>1000</v>
          </cell>
          <cell r="AL15">
            <v>8</v>
          </cell>
        </row>
        <row r="16">
          <cell r="C16">
            <v>87</v>
          </cell>
          <cell r="D16">
            <v>18</v>
          </cell>
          <cell r="E16">
            <v>102</v>
          </cell>
          <cell r="F16">
            <v>18</v>
          </cell>
          <cell r="G16">
            <v>136</v>
          </cell>
          <cell r="H16">
            <v>18</v>
          </cell>
          <cell r="I16">
            <v>176</v>
          </cell>
          <cell r="J16">
            <v>18</v>
          </cell>
          <cell r="K16">
            <v>531</v>
          </cell>
          <cell r="L16">
            <v>18</v>
          </cell>
          <cell r="M16">
            <v>1321</v>
          </cell>
          <cell r="N16">
            <v>18</v>
          </cell>
          <cell r="O16">
            <v>3301</v>
          </cell>
          <cell r="P16">
            <v>18</v>
          </cell>
          <cell r="Q16">
            <v>7291</v>
          </cell>
          <cell r="R16">
            <v>18</v>
          </cell>
          <cell r="S16">
            <v>6001</v>
          </cell>
          <cell r="T16">
            <v>18</v>
          </cell>
          <cell r="U16">
            <v>12301</v>
          </cell>
          <cell r="V16">
            <v>18</v>
          </cell>
        </row>
        <row r="17">
          <cell r="C17">
            <v>89</v>
          </cell>
          <cell r="D17">
            <v>18</v>
          </cell>
          <cell r="E17">
            <v>104</v>
          </cell>
          <cell r="F17">
            <v>18</v>
          </cell>
          <cell r="G17">
            <v>140</v>
          </cell>
          <cell r="H17">
            <v>18</v>
          </cell>
          <cell r="I17">
            <v>180</v>
          </cell>
          <cell r="J17">
            <v>18</v>
          </cell>
          <cell r="K17">
            <v>550</v>
          </cell>
          <cell r="L17">
            <v>18</v>
          </cell>
          <cell r="M17">
            <v>1340</v>
          </cell>
          <cell r="N17">
            <v>18</v>
          </cell>
          <cell r="O17">
            <v>3370</v>
          </cell>
          <cell r="P17">
            <v>18</v>
          </cell>
          <cell r="Q17">
            <v>7390</v>
          </cell>
          <cell r="R17">
            <v>18</v>
          </cell>
          <cell r="S17">
            <v>6100</v>
          </cell>
          <cell r="T17">
            <v>18</v>
          </cell>
          <cell r="U17">
            <v>12450</v>
          </cell>
          <cell r="V17">
            <v>18</v>
          </cell>
          <cell r="Y17">
            <v>660</v>
          </cell>
          <cell r="Z17">
            <v>9</v>
          </cell>
          <cell r="AA17">
            <v>95</v>
          </cell>
          <cell r="AB17">
            <v>9</v>
          </cell>
          <cell r="AD17">
            <v>9</v>
          </cell>
          <cell r="AE17">
            <v>655</v>
          </cell>
          <cell r="AF17">
            <v>9</v>
          </cell>
          <cell r="AG17">
            <v>1000</v>
          </cell>
          <cell r="AH17">
            <v>9</v>
          </cell>
          <cell r="AI17">
            <v>1300</v>
          </cell>
          <cell r="AJ17">
            <v>9</v>
          </cell>
          <cell r="AK17">
            <v>1100</v>
          </cell>
          <cell r="AL17">
            <v>9</v>
          </cell>
        </row>
        <row r="18">
          <cell r="C18">
            <v>90</v>
          </cell>
          <cell r="D18">
            <v>17</v>
          </cell>
          <cell r="E18">
            <v>105</v>
          </cell>
          <cell r="F18">
            <v>17</v>
          </cell>
          <cell r="G18">
            <v>141</v>
          </cell>
          <cell r="H18">
            <v>17</v>
          </cell>
          <cell r="I18">
            <v>181</v>
          </cell>
          <cell r="J18">
            <v>17</v>
          </cell>
          <cell r="K18">
            <v>551</v>
          </cell>
          <cell r="L18">
            <v>17</v>
          </cell>
          <cell r="M18">
            <v>1341</v>
          </cell>
          <cell r="N18">
            <v>17</v>
          </cell>
          <cell r="O18">
            <v>3371</v>
          </cell>
          <cell r="P18">
            <v>17</v>
          </cell>
          <cell r="Q18">
            <v>7391</v>
          </cell>
          <cell r="R18">
            <v>17</v>
          </cell>
          <cell r="S18">
            <v>6101</v>
          </cell>
          <cell r="T18">
            <v>17</v>
          </cell>
          <cell r="U18">
            <v>12451</v>
          </cell>
          <cell r="V18">
            <v>17</v>
          </cell>
        </row>
        <row r="19">
          <cell r="C19">
            <v>92</v>
          </cell>
          <cell r="D19">
            <v>17</v>
          </cell>
          <cell r="E19">
            <v>107</v>
          </cell>
          <cell r="F19">
            <v>17</v>
          </cell>
          <cell r="G19">
            <v>145</v>
          </cell>
          <cell r="H19">
            <v>17</v>
          </cell>
          <cell r="I19">
            <v>185</v>
          </cell>
          <cell r="J19">
            <v>17</v>
          </cell>
          <cell r="K19">
            <v>570</v>
          </cell>
          <cell r="L19">
            <v>17</v>
          </cell>
          <cell r="M19">
            <v>1360</v>
          </cell>
          <cell r="N19">
            <v>17</v>
          </cell>
          <cell r="O19">
            <v>3440</v>
          </cell>
          <cell r="P19">
            <v>17</v>
          </cell>
          <cell r="Q19">
            <v>7500</v>
          </cell>
          <cell r="R19">
            <v>17</v>
          </cell>
          <cell r="S19">
            <v>6200</v>
          </cell>
          <cell r="T19">
            <v>17</v>
          </cell>
          <cell r="U19">
            <v>13000</v>
          </cell>
          <cell r="V19">
            <v>17</v>
          </cell>
          <cell r="Y19">
            <v>680</v>
          </cell>
          <cell r="Z19">
            <v>10</v>
          </cell>
          <cell r="AB19">
            <v>10</v>
          </cell>
          <cell r="AC19">
            <v>160</v>
          </cell>
          <cell r="AD19">
            <v>10</v>
          </cell>
          <cell r="AE19">
            <v>670</v>
          </cell>
          <cell r="AF19">
            <v>10</v>
          </cell>
          <cell r="AG19">
            <v>1100</v>
          </cell>
          <cell r="AH19">
            <v>10</v>
          </cell>
          <cell r="AI19">
            <v>1400</v>
          </cell>
          <cell r="AJ19">
            <v>10</v>
          </cell>
          <cell r="AK19">
            <v>1200</v>
          </cell>
          <cell r="AL19">
            <v>10</v>
          </cell>
        </row>
        <row r="20">
          <cell r="C20">
            <v>93</v>
          </cell>
          <cell r="D20">
            <v>16</v>
          </cell>
          <cell r="E20">
            <v>108</v>
          </cell>
          <cell r="F20">
            <v>16</v>
          </cell>
          <cell r="G20">
            <v>146</v>
          </cell>
          <cell r="H20">
            <v>16</v>
          </cell>
          <cell r="I20">
            <v>186</v>
          </cell>
          <cell r="J20">
            <v>16</v>
          </cell>
          <cell r="K20">
            <v>571</v>
          </cell>
          <cell r="L20">
            <v>16</v>
          </cell>
          <cell r="M20">
            <v>1361</v>
          </cell>
          <cell r="N20">
            <v>16</v>
          </cell>
          <cell r="O20">
            <v>3441</v>
          </cell>
          <cell r="P20">
            <v>16</v>
          </cell>
          <cell r="Q20">
            <v>7501</v>
          </cell>
          <cell r="R20">
            <v>16</v>
          </cell>
          <cell r="S20">
            <v>6201</v>
          </cell>
          <cell r="T20">
            <v>16</v>
          </cell>
          <cell r="U20">
            <v>13001</v>
          </cell>
          <cell r="V20">
            <v>16</v>
          </cell>
        </row>
        <row r="21">
          <cell r="C21">
            <v>95</v>
          </cell>
          <cell r="D21">
            <v>16</v>
          </cell>
          <cell r="E21">
            <v>110</v>
          </cell>
          <cell r="F21">
            <v>16</v>
          </cell>
          <cell r="G21">
            <v>150</v>
          </cell>
          <cell r="H21">
            <v>16</v>
          </cell>
          <cell r="I21">
            <v>190</v>
          </cell>
          <cell r="J21">
            <v>16</v>
          </cell>
          <cell r="K21">
            <v>595</v>
          </cell>
          <cell r="L21">
            <v>16</v>
          </cell>
          <cell r="M21">
            <v>1390</v>
          </cell>
          <cell r="N21">
            <v>16</v>
          </cell>
          <cell r="O21">
            <v>3510</v>
          </cell>
          <cell r="P21">
            <v>16</v>
          </cell>
          <cell r="Q21">
            <v>8020</v>
          </cell>
          <cell r="R21">
            <v>16</v>
          </cell>
          <cell r="S21">
            <v>6300</v>
          </cell>
          <cell r="T21">
            <v>16</v>
          </cell>
          <cell r="U21">
            <v>13150</v>
          </cell>
          <cell r="V21">
            <v>16</v>
          </cell>
          <cell r="Y21">
            <v>700</v>
          </cell>
          <cell r="Z21">
            <v>11</v>
          </cell>
          <cell r="AA21">
            <v>100</v>
          </cell>
          <cell r="AB21">
            <v>11</v>
          </cell>
          <cell r="AD21">
            <v>11</v>
          </cell>
          <cell r="AE21">
            <v>685</v>
          </cell>
          <cell r="AF21">
            <v>11</v>
          </cell>
          <cell r="AG21">
            <v>1200</v>
          </cell>
          <cell r="AH21">
            <v>11</v>
          </cell>
          <cell r="AI21">
            <v>1500</v>
          </cell>
          <cell r="AJ21">
            <v>11</v>
          </cell>
          <cell r="AK21">
            <v>1300</v>
          </cell>
          <cell r="AL21">
            <v>11</v>
          </cell>
        </row>
        <row r="22">
          <cell r="C22">
            <v>96</v>
          </cell>
          <cell r="D22">
            <v>15</v>
          </cell>
          <cell r="E22">
            <v>111</v>
          </cell>
          <cell r="F22">
            <v>15</v>
          </cell>
          <cell r="G22">
            <v>151</v>
          </cell>
          <cell r="H22">
            <v>15</v>
          </cell>
          <cell r="I22">
            <v>191</v>
          </cell>
          <cell r="J22">
            <v>15</v>
          </cell>
          <cell r="K22">
            <v>596</v>
          </cell>
          <cell r="L22">
            <v>15</v>
          </cell>
          <cell r="M22">
            <v>1391</v>
          </cell>
          <cell r="N22">
            <v>15</v>
          </cell>
          <cell r="O22">
            <v>3511</v>
          </cell>
          <cell r="P22">
            <v>15</v>
          </cell>
          <cell r="Q22">
            <v>8021</v>
          </cell>
          <cell r="R22">
            <v>15</v>
          </cell>
          <cell r="S22">
            <v>6301</v>
          </cell>
          <cell r="T22">
            <v>15</v>
          </cell>
          <cell r="U22">
            <v>13151</v>
          </cell>
          <cell r="V22">
            <v>15</v>
          </cell>
        </row>
        <row r="23">
          <cell r="C23">
            <v>98</v>
          </cell>
          <cell r="D23">
            <v>15</v>
          </cell>
          <cell r="E23">
            <v>115</v>
          </cell>
          <cell r="F23">
            <v>15</v>
          </cell>
          <cell r="G23">
            <v>155</v>
          </cell>
          <cell r="H23">
            <v>15</v>
          </cell>
          <cell r="I23">
            <v>195</v>
          </cell>
          <cell r="J23">
            <v>15</v>
          </cell>
          <cell r="K23">
            <v>1020</v>
          </cell>
          <cell r="L23">
            <v>15</v>
          </cell>
          <cell r="M23">
            <v>1420</v>
          </cell>
          <cell r="N23">
            <v>15</v>
          </cell>
          <cell r="O23">
            <v>3580</v>
          </cell>
          <cell r="P23">
            <v>15</v>
          </cell>
          <cell r="Q23">
            <v>8140</v>
          </cell>
          <cell r="R23">
            <v>15</v>
          </cell>
          <cell r="S23">
            <v>6400</v>
          </cell>
          <cell r="T23">
            <v>15</v>
          </cell>
          <cell r="U23">
            <v>13300</v>
          </cell>
          <cell r="V23">
            <v>15</v>
          </cell>
          <cell r="Y23">
            <v>720</v>
          </cell>
          <cell r="Z23">
            <v>12</v>
          </cell>
          <cell r="AB23">
            <v>12</v>
          </cell>
          <cell r="AC23">
            <v>175</v>
          </cell>
          <cell r="AD23">
            <v>12</v>
          </cell>
          <cell r="AE23">
            <v>700</v>
          </cell>
          <cell r="AF23">
            <v>12</v>
          </cell>
          <cell r="AG23">
            <v>1300</v>
          </cell>
          <cell r="AH23">
            <v>12</v>
          </cell>
          <cell r="AI23">
            <v>1600</v>
          </cell>
          <cell r="AJ23">
            <v>12</v>
          </cell>
          <cell r="AK23">
            <v>1400</v>
          </cell>
          <cell r="AL23">
            <v>12</v>
          </cell>
        </row>
        <row r="24">
          <cell r="C24">
            <v>99</v>
          </cell>
          <cell r="D24">
            <v>14</v>
          </cell>
          <cell r="E24">
            <v>116</v>
          </cell>
          <cell r="F24">
            <v>14</v>
          </cell>
          <cell r="G24">
            <v>156</v>
          </cell>
          <cell r="H24">
            <v>14</v>
          </cell>
          <cell r="I24">
            <v>196</v>
          </cell>
          <cell r="J24">
            <v>14</v>
          </cell>
          <cell r="K24">
            <v>1021</v>
          </cell>
          <cell r="L24">
            <v>14</v>
          </cell>
          <cell r="M24">
            <v>1421</v>
          </cell>
          <cell r="N24">
            <v>14</v>
          </cell>
          <cell r="O24">
            <v>3581</v>
          </cell>
          <cell r="P24">
            <v>14</v>
          </cell>
          <cell r="Q24">
            <v>8141</v>
          </cell>
          <cell r="R24">
            <v>14</v>
          </cell>
          <cell r="S24">
            <v>6401</v>
          </cell>
          <cell r="T24">
            <v>14</v>
          </cell>
          <cell r="U24">
            <v>13301</v>
          </cell>
          <cell r="V24">
            <v>14</v>
          </cell>
        </row>
        <row r="25">
          <cell r="C25">
            <v>101</v>
          </cell>
          <cell r="D25">
            <v>14</v>
          </cell>
          <cell r="E25">
            <v>120</v>
          </cell>
          <cell r="F25">
            <v>14</v>
          </cell>
          <cell r="G25">
            <v>160</v>
          </cell>
          <cell r="H25">
            <v>14</v>
          </cell>
          <cell r="I25">
            <v>200</v>
          </cell>
          <cell r="J25">
            <v>14</v>
          </cell>
          <cell r="K25">
            <v>1050</v>
          </cell>
          <cell r="L25">
            <v>14</v>
          </cell>
          <cell r="M25">
            <v>1450</v>
          </cell>
          <cell r="N25">
            <v>14</v>
          </cell>
          <cell r="O25">
            <v>4050</v>
          </cell>
          <cell r="P25">
            <v>14</v>
          </cell>
          <cell r="Q25">
            <v>8260</v>
          </cell>
          <cell r="R25">
            <v>14</v>
          </cell>
          <cell r="S25">
            <v>6500</v>
          </cell>
          <cell r="T25">
            <v>14</v>
          </cell>
          <cell r="U25">
            <v>13500</v>
          </cell>
          <cell r="V25">
            <v>14</v>
          </cell>
          <cell r="Y25">
            <v>740</v>
          </cell>
          <cell r="Z25">
            <v>13</v>
          </cell>
          <cell r="AA25">
            <v>105</v>
          </cell>
          <cell r="AB25">
            <v>13</v>
          </cell>
          <cell r="AD25">
            <v>13</v>
          </cell>
          <cell r="AE25">
            <v>720</v>
          </cell>
          <cell r="AF25">
            <v>13</v>
          </cell>
          <cell r="AG25">
            <v>1400</v>
          </cell>
          <cell r="AH25">
            <v>13</v>
          </cell>
          <cell r="AI25">
            <v>1700</v>
          </cell>
          <cell r="AJ25">
            <v>13</v>
          </cell>
          <cell r="AK25">
            <v>1500</v>
          </cell>
          <cell r="AL25">
            <v>13</v>
          </cell>
        </row>
        <row r="26">
          <cell r="C26">
            <v>102</v>
          </cell>
          <cell r="D26">
            <v>13</v>
          </cell>
          <cell r="E26">
            <v>121</v>
          </cell>
          <cell r="F26">
            <v>13</v>
          </cell>
          <cell r="G26">
            <v>161</v>
          </cell>
          <cell r="H26">
            <v>13</v>
          </cell>
          <cell r="I26">
            <v>201</v>
          </cell>
          <cell r="J26">
            <v>13</v>
          </cell>
          <cell r="K26">
            <v>1051</v>
          </cell>
          <cell r="L26">
            <v>13</v>
          </cell>
          <cell r="M26">
            <v>1451</v>
          </cell>
          <cell r="N26">
            <v>13</v>
          </cell>
          <cell r="O26">
            <v>4051</v>
          </cell>
          <cell r="P26">
            <v>13</v>
          </cell>
          <cell r="Q26">
            <v>8261</v>
          </cell>
          <cell r="R26">
            <v>13</v>
          </cell>
          <cell r="S26">
            <v>6501</v>
          </cell>
          <cell r="T26">
            <v>13</v>
          </cell>
          <cell r="U26">
            <v>13501</v>
          </cell>
          <cell r="V26">
            <v>13</v>
          </cell>
        </row>
        <row r="27">
          <cell r="C27">
            <v>104</v>
          </cell>
          <cell r="D27">
            <v>13</v>
          </cell>
          <cell r="E27">
            <v>125</v>
          </cell>
          <cell r="F27">
            <v>13</v>
          </cell>
          <cell r="G27">
            <v>165</v>
          </cell>
          <cell r="H27">
            <v>13</v>
          </cell>
          <cell r="I27">
            <v>205</v>
          </cell>
          <cell r="J27">
            <v>13</v>
          </cell>
          <cell r="K27">
            <v>1070</v>
          </cell>
          <cell r="L27">
            <v>13</v>
          </cell>
          <cell r="M27">
            <v>1480</v>
          </cell>
          <cell r="N27">
            <v>13</v>
          </cell>
          <cell r="O27">
            <v>4120</v>
          </cell>
          <cell r="P27">
            <v>13</v>
          </cell>
          <cell r="Q27">
            <v>8380</v>
          </cell>
          <cell r="R27">
            <v>13</v>
          </cell>
          <cell r="S27">
            <v>7000</v>
          </cell>
          <cell r="T27">
            <v>13</v>
          </cell>
          <cell r="U27">
            <v>14150</v>
          </cell>
          <cell r="V27">
            <v>13</v>
          </cell>
          <cell r="Y27">
            <v>760</v>
          </cell>
          <cell r="Z27">
            <v>14</v>
          </cell>
          <cell r="AB27">
            <v>14</v>
          </cell>
          <cell r="AC27">
            <v>190</v>
          </cell>
          <cell r="AD27">
            <v>14</v>
          </cell>
          <cell r="AE27">
            <v>740</v>
          </cell>
          <cell r="AF27">
            <v>14</v>
          </cell>
          <cell r="AG27">
            <v>1500</v>
          </cell>
          <cell r="AH27">
            <v>14</v>
          </cell>
          <cell r="AI27">
            <v>1800</v>
          </cell>
          <cell r="AJ27">
            <v>14</v>
          </cell>
          <cell r="AK27">
            <v>1600</v>
          </cell>
          <cell r="AL27">
            <v>14</v>
          </cell>
        </row>
        <row r="28">
          <cell r="C28">
            <v>103</v>
          </cell>
          <cell r="D28">
            <v>12</v>
          </cell>
          <cell r="E28">
            <v>126</v>
          </cell>
          <cell r="F28">
            <v>12</v>
          </cell>
          <cell r="G28">
            <v>166</v>
          </cell>
          <cell r="H28">
            <v>12</v>
          </cell>
          <cell r="I28">
            <v>206</v>
          </cell>
          <cell r="J28">
            <v>12</v>
          </cell>
          <cell r="K28">
            <v>1071</v>
          </cell>
          <cell r="L28">
            <v>12</v>
          </cell>
          <cell r="M28">
            <v>1481</v>
          </cell>
          <cell r="N28">
            <v>12</v>
          </cell>
          <cell r="O28">
            <v>4121</v>
          </cell>
          <cell r="P28">
            <v>12</v>
          </cell>
          <cell r="Q28">
            <v>8381</v>
          </cell>
          <cell r="R28">
            <v>12</v>
          </cell>
          <cell r="S28">
            <v>7001</v>
          </cell>
          <cell r="T28">
            <v>12</v>
          </cell>
          <cell r="U28">
            <v>14151</v>
          </cell>
          <cell r="V28">
            <v>12</v>
          </cell>
        </row>
        <row r="29">
          <cell r="C29">
            <v>107</v>
          </cell>
          <cell r="D29">
            <v>12</v>
          </cell>
          <cell r="E29">
            <v>130</v>
          </cell>
          <cell r="F29">
            <v>12</v>
          </cell>
          <cell r="G29">
            <v>170</v>
          </cell>
          <cell r="H29">
            <v>12</v>
          </cell>
          <cell r="I29">
            <v>210</v>
          </cell>
          <cell r="J29">
            <v>12</v>
          </cell>
          <cell r="K29">
            <v>1100</v>
          </cell>
          <cell r="L29">
            <v>12</v>
          </cell>
          <cell r="M29">
            <v>1510</v>
          </cell>
          <cell r="N29">
            <v>12</v>
          </cell>
          <cell r="O29">
            <v>4200</v>
          </cell>
          <cell r="P29">
            <v>12</v>
          </cell>
          <cell r="Q29">
            <v>8500</v>
          </cell>
          <cell r="R29">
            <v>12</v>
          </cell>
          <cell r="S29">
            <v>7100</v>
          </cell>
          <cell r="T29">
            <v>12</v>
          </cell>
          <cell r="U29">
            <v>14400</v>
          </cell>
          <cell r="V29">
            <v>12</v>
          </cell>
          <cell r="Y29">
            <v>780</v>
          </cell>
          <cell r="Z29">
            <v>15</v>
          </cell>
          <cell r="AA29">
            <v>110</v>
          </cell>
          <cell r="AB29">
            <v>15</v>
          </cell>
          <cell r="AD29">
            <v>15</v>
          </cell>
          <cell r="AE29">
            <v>760</v>
          </cell>
          <cell r="AF29">
            <v>15</v>
          </cell>
          <cell r="AG29">
            <v>1600</v>
          </cell>
          <cell r="AH29">
            <v>15</v>
          </cell>
          <cell r="AI29">
            <v>1900</v>
          </cell>
          <cell r="AJ29">
            <v>15</v>
          </cell>
          <cell r="AK29">
            <v>1700</v>
          </cell>
          <cell r="AL29">
            <v>15</v>
          </cell>
        </row>
        <row r="30">
          <cell r="C30">
            <v>108</v>
          </cell>
          <cell r="D30">
            <v>11</v>
          </cell>
          <cell r="E30">
            <v>131</v>
          </cell>
          <cell r="F30">
            <v>11</v>
          </cell>
          <cell r="G30">
            <v>171</v>
          </cell>
          <cell r="H30">
            <v>11</v>
          </cell>
          <cell r="I30">
            <v>211</v>
          </cell>
          <cell r="J30">
            <v>11</v>
          </cell>
          <cell r="K30">
            <v>1101</v>
          </cell>
          <cell r="L30">
            <v>11</v>
          </cell>
          <cell r="M30">
            <v>1511</v>
          </cell>
          <cell r="N30">
            <v>11</v>
          </cell>
          <cell r="O30">
            <v>4201</v>
          </cell>
          <cell r="P30">
            <v>11</v>
          </cell>
          <cell r="Q30">
            <v>8501</v>
          </cell>
          <cell r="R30">
            <v>11</v>
          </cell>
          <cell r="S30">
            <v>7101</v>
          </cell>
          <cell r="T30">
            <v>11</v>
          </cell>
          <cell r="U30">
            <v>14401</v>
          </cell>
          <cell r="V30">
            <v>11</v>
          </cell>
        </row>
        <row r="31">
          <cell r="C31">
            <v>110</v>
          </cell>
          <cell r="D31">
            <v>11</v>
          </cell>
          <cell r="E31">
            <v>135</v>
          </cell>
          <cell r="F31">
            <v>11</v>
          </cell>
          <cell r="G31">
            <v>180</v>
          </cell>
          <cell r="H31">
            <v>11</v>
          </cell>
          <cell r="I31">
            <v>215</v>
          </cell>
          <cell r="J31">
            <v>11</v>
          </cell>
          <cell r="K31">
            <v>1120</v>
          </cell>
          <cell r="L31">
            <v>11</v>
          </cell>
          <cell r="M31">
            <v>1550</v>
          </cell>
          <cell r="N31">
            <v>11</v>
          </cell>
          <cell r="O31">
            <v>4280</v>
          </cell>
          <cell r="P31">
            <v>11</v>
          </cell>
          <cell r="Q31">
            <v>9020</v>
          </cell>
          <cell r="R31">
            <v>11</v>
          </cell>
          <cell r="S31">
            <v>7200</v>
          </cell>
          <cell r="T31">
            <v>11</v>
          </cell>
          <cell r="U31">
            <v>15100</v>
          </cell>
          <cell r="V31">
            <v>11</v>
          </cell>
          <cell r="Y31">
            <v>800</v>
          </cell>
          <cell r="Z31">
            <v>16</v>
          </cell>
          <cell r="AA31">
            <v>115</v>
          </cell>
          <cell r="AB31">
            <v>16</v>
          </cell>
          <cell r="AC31">
            <v>200</v>
          </cell>
          <cell r="AD31">
            <v>16</v>
          </cell>
          <cell r="AE31">
            <v>780</v>
          </cell>
          <cell r="AF31">
            <v>16</v>
          </cell>
          <cell r="AG31">
            <v>1700</v>
          </cell>
          <cell r="AH31">
            <v>16</v>
          </cell>
          <cell r="AI31">
            <v>2000</v>
          </cell>
          <cell r="AJ31">
            <v>16</v>
          </cell>
          <cell r="AK31">
            <v>1800</v>
          </cell>
          <cell r="AL31">
            <v>16</v>
          </cell>
        </row>
        <row r="32">
          <cell r="C32">
            <v>111</v>
          </cell>
          <cell r="D32">
            <v>10</v>
          </cell>
          <cell r="E32">
            <v>136</v>
          </cell>
          <cell r="F32">
            <v>10</v>
          </cell>
          <cell r="G32">
            <v>181</v>
          </cell>
          <cell r="H32">
            <v>10</v>
          </cell>
          <cell r="I32">
            <v>216</v>
          </cell>
          <cell r="J32">
            <v>10</v>
          </cell>
          <cell r="K32">
            <v>1121</v>
          </cell>
          <cell r="L32">
            <v>10</v>
          </cell>
          <cell r="M32">
            <v>1551</v>
          </cell>
          <cell r="N32">
            <v>10</v>
          </cell>
          <cell r="O32">
            <v>4281</v>
          </cell>
          <cell r="P32">
            <v>10</v>
          </cell>
          <cell r="Q32">
            <v>9021</v>
          </cell>
          <cell r="R32">
            <v>10</v>
          </cell>
          <cell r="S32">
            <v>7201</v>
          </cell>
          <cell r="T32">
            <v>10</v>
          </cell>
          <cell r="U32">
            <v>15101</v>
          </cell>
          <cell r="V32">
            <v>10</v>
          </cell>
        </row>
        <row r="33">
          <cell r="C33">
            <v>113</v>
          </cell>
          <cell r="D33">
            <v>10</v>
          </cell>
          <cell r="E33">
            <v>140</v>
          </cell>
          <cell r="F33">
            <v>10</v>
          </cell>
          <cell r="G33">
            <v>190</v>
          </cell>
          <cell r="H33">
            <v>10</v>
          </cell>
          <cell r="I33">
            <v>220</v>
          </cell>
          <cell r="J33">
            <v>10</v>
          </cell>
          <cell r="K33">
            <v>1150</v>
          </cell>
          <cell r="L33">
            <v>10</v>
          </cell>
          <cell r="M33">
            <v>2000</v>
          </cell>
          <cell r="N33">
            <v>10</v>
          </cell>
          <cell r="O33">
            <v>4360</v>
          </cell>
          <cell r="P33">
            <v>10</v>
          </cell>
          <cell r="Q33">
            <v>9140</v>
          </cell>
          <cell r="R33">
            <v>10</v>
          </cell>
          <cell r="S33">
            <v>7300</v>
          </cell>
          <cell r="T33">
            <v>10</v>
          </cell>
          <cell r="U33">
            <v>15300</v>
          </cell>
          <cell r="V33">
            <v>10</v>
          </cell>
          <cell r="Y33">
            <v>820</v>
          </cell>
          <cell r="Z33">
            <v>17</v>
          </cell>
          <cell r="AA33">
            <v>120</v>
          </cell>
          <cell r="AB33">
            <v>17</v>
          </cell>
          <cell r="AC33">
            <v>210</v>
          </cell>
          <cell r="AD33">
            <v>17</v>
          </cell>
          <cell r="AE33">
            <v>800</v>
          </cell>
          <cell r="AF33">
            <v>17</v>
          </cell>
          <cell r="AG33">
            <v>1800</v>
          </cell>
          <cell r="AH33">
            <v>17</v>
          </cell>
          <cell r="AI33">
            <v>2100</v>
          </cell>
          <cell r="AJ33">
            <v>17</v>
          </cell>
          <cell r="AK33">
            <v>1900</v>
          </cell>
          <cell r="AL33">
            <v>17</v>
          </cell>
        </row>
        <row r="34">
          <cell r="C34">
            <v>114</v>
          </cell>
          <cell r="D34">
            <v>9</v>
          </cell>
          <cell r="E34">
            <v>141</v>
          </cell>
          <cell r="F34">
            <v>9</v>
          </cell>
          <cell r="G34">
            <v>191</v>
          </cell>
          <cell r="H34">
            <v>9</v>
          </cell>
          <cell r="I34">
            <v>221</v>
          </cell>
          <cell r="J34">
            <v>9</v>
          </cell>
          <cell r="K34">
            <v>1151</v>
          </cell>
          <cell r="L34">
            <v>9</v>
          </cell>
          <cell r="M34">
            <v>2001</v>
          </cell>
          <cell r="N34">
            <v>9</v>
          </cell>
          <cell r="O34">
            <v>4361</v>
          </cell>
          <cell r="P34">
            <v>9</v>
          </cell>
          <cell r="Q34">
            <v>9141</v>
          </cell>
          <cell r="R34">
            <v>9</v>
          </cell>
          <cell r="S34">
            <v>7301</v>
          </cell>
          <cell r="T34">
            <v>9</v>
          </cell>
          <cell r="U34">
            <v>15301</v>
          </cell>
          <cell r="V34">
            <v>9</v>
          </cell>
        </row>
        <row r="35">
          <cell r="C35">
            <v>116</v>
          </cell>
          <cell r="D35">
            <v>9</v>
          </cell>
          <cell r="E35">
            <v>145</v>
          </cell>
          <cell r="F35">
            <v>9</v>
          </cell>
          <cell r="G35">
            <v>200</v>
          </cell>
          <cell r="H35">
            <v>9</v>
          </cell>
          <cell r="I35">
            <v>225</v>
          </cell>
          <cell r="J35">
            <v>9</v>
          </cell>
          <cell r="K35">
            <v>1170</v>
          </cell>
          <cell r="L35">
            <v>9</v>
          </cell>
          <cell r="M35">
            <v>2050</v>
          </cell>
          <cell r="N35">
            <v>9</v>
          </cell>
          <cell r="O35">
            <v>4440</v>
          </cell>
          <cell r="P35">
            <v>9</v>
          </cell>
          <cell r="Q35">
            <v>9260</v>
          </cell>
          <cell r="R35">
            <v>9</v>
          </cell>
          <cell r="S35">
            <v>7400</v>
          </cell>
          <cell r="T35">
            <v>9</v>
          </cell>
          <cell r="U35">
            <v>15500</v>
          </cell>
          <cell r="V35">
            <v>9</v>
          </cell>
          <cell r="Y35">
            <v>840</v>
          </cell>
          <cell r="Z35">
            <v>18</v>
          </cell>
          <cell r="AA35">
            <v>125</v>
          </cell>
          <cell r="AB35">
            <v>18</v>
          </cell>
          <cell r="AC35">
            <v>220</v>
          </cell>
          <cell r="AD35">
            <v>18</v>
          </cell>
          <cell r="AE35">
            <v>825</v>
          </cell>
          <cell r="AF35">
            <v>18</v>
          </cell>
          <cell r="AG35">
            <v>1900</v>
          </cell>
          <cell r="AH35">
            <v>18</v>
          </cell>
          <cell r="AI35">
            <v>2200</v>
          </cell>
          <cell r="AJ35">
            <v>18</v>
          </cell>
          <cell r="AK35">
            <v>2100</v>
          </cell>
          <cell r="AL35">
            <v>18</v>
          </cell>
        </row>
        <row r="36">
          <cell r="C36">
            <v>117</v>
          </cell>
          <cell r="D36">
            <v>8</v>
          </cell>
          <cell r="E36">
            <v>146</v>
          </cell>
          <cell r="F36">
            <v>8</v>
          </cell>
          <cell r="G36">
            <v>201</v>
          </cell>
          <cell r="H36">
            <v>8</v>
          </cell>
          <cell r="I36">
            <v>226</v>
          </cell>
          <cell r="J36">
            <v>8</v>
          </cell>
          <cell r="K36">
            <v>1171</v>
          </cell>
          <cell r="L36">
            <v>8</v>
          </cell>
          <cell r="M36">
            <v>2051</v>
          </cell>
          <cell r="N36">
            <v>8</v>
          </cell>
          <cell r="O36">
            <v>4441</v>
          </cell>
          <cell r="P36">
            <v>8</v>
          </cell>
          <cell r="Q36">
            <v>9261</v>
          </cell>
          <cell r="R36">
            <v>8</v>
          </cell>
          <cell r="S36">
            <v>7401</v>
          </cell>
          <cell r="T36">
            <v>8</v>
          </cell>
          <cell r="U36">
            <v>15501</v>
          </cell>
          <cell r="V36">
            <v>8</v>
          </cell>
        </row>
        <row r="37">
          <cell r="C37">
            <v>120</v>
          </cell>
          <cell r="D37">
            <v>8</v>
          </cell>
          <cell r="E37">
            <v>150</v>
          </cell>
          <cell r="F37">
            <v>8</v>
          </cell>
          <cell r="G37">
            <v>210</v>
          </cell>
          <cell r="H37">
            <v>8</v>
          </cell>
          <cell r="I37">
            <v>230</v>
          </cell>
          <cell r="J37">
            <v>8</v>
          </cell>
          <cell r="K37">
            <v>1200</v>
          </cell>
          <cell r="L37">
            <v>8</v>
          </cell>
          <cell r="M37">
            <v>2100</v>
          </cell>
          <cell r="N37">
            <v>8</v>
          </cell>
          <cell r="O37">
            <v>4520</v>
          </cell>
          <cell r="P37">
            <v>8</v>
          </cell>
          <cell r="Q37">
            <v>9380</v>
          </cell>
          <cell r="R37">
            <v>8</v>
          </cell>
          <cell r="S37">
            <v>7500</v>
          </cell>
          <cell r="T37">
            <v>8</v>
          </cell>
          <cell r="U37">
            <v>16100</v>
          </cell>
          <cell r="V37">
            <v>8</v>
          </cell>
          <cell r="Y37">
            <v>860</v>
          </cell>
          <cell r="Z37">
            <v>19</v>
          </cell>
          <cell r="AA37">
            <v>130</v>
          </cell>
          <cell r="AB37">
            <v>19</v>
          </cell>
          <cell r="AC37">
            <v>240</v>
          </cell>
          <cell r="AD37">
            <v>19</v>
          </cell>
          <cell r="AE37">
            <v>850</v>
          </cell>
          <cell r="AF37">
            <v>19</v>
          </cell>
          <cell r="AG37">
            <v>2000</v>
          </cell>
          <cell r="AH37">
            <v>19</v>
          </cell>
          <cell r="AI37">
            <v>2400</v>
          </cell>
          <cell r="AJ37">
            <v>19</v>
          </cell>
          <cell r="AK37">
            <v>2300</v>
          </cell>
          <cell r="AL37">
            <v>19</v>
          </cell>
        </row>
        <row r="38">
          <cell r="C38">
            <v>121</v>
          </cell>
          <cell r="D38">
            <v>7</v>
          </cell>
          <cell r="E38">
            <v>151</v>
          </cell>
          <cell r="F38">
            <v>7</v>
          </cell>
          <cell r="G38">
            <v>211</v>
          </cell>
          <cell r="H38">
            <v>7</v>
          </cell>
          <cell r="I38">
            <v>231</v>
          </cell>
          <cell r="J38">
            <v>7</v>
          </cell>
          <cell r="K38">
            <v>1201</v>
          </cell>
          <cell r="L38">
            <v>7</v>
          </cell>
          <cell r="M38">
            <v>2101</v>
          </cell>
          <cell r="N38">
            <v>7</v>
          </cell>
          <cell r="O38">
            <v>4521</v>
          </cell>
          <cell r="P38">
            <v>7</v>
          </cell>
          <cell r="Q38">
            <v>9381</v>
          </cell>
          <cell r="R38">
            <v>7</v>
          </cell>
          <cell r="S38">
            <v>7501</v>
          </cell>
          <cell r="T38">
            <v>7</v>
          </cell>
          <cell r="U38">
            <v>16101</v>
          </cell>
          <cell r="V38">
            <v>7</v>
          </cell>
        </row>
        <row r="39">
          <cell r="C39">
            <v>125</v>
          </cell>
          <cell r="D39">
            <v>7</v>
          </cell>
          <cell r="E39">
            <v>155</v>
          </cell>
          <cell r="F39">
            <v>7</v>
          </cell>
          <cell r="G39">
            <v>220</v>
          </cell>
          <cell r="H39">
            <v>7</v>
          </cell>
          <cell r="I39">
            <v>235</v>
          </cell>
          <cell r="J39">
            <v>7</v>
          </cell>
          <cell r="K39">
            <v>1230</v>
          </cell>
          <cell r="L39">
            <v>7</v>
          </cell>
          <cell r="M39">
            <v>2150</v>
          </cell>
          <cell r="N39">
            <v>7</v>
          </cell>
          <cell r="O39">
            <v>5000</v>
          </cell>
          <cell r="P39">
            <v>7</v>
          </cell>
          <cell r="Q39">
            <v>9500</v>
          </cell>
          <cell r="R39">
            <v>7</v>
          </cell>
          <cell r="S39">
            <v>8000</v>
          </cell>
          <cell r="T39">
            <v>7</v>
          </cell>
          <cell r="U39">
            <v>16300</v>
          </cell>
          <cell r="V39">
            <v>7</v>
          </cell>
          <cell r="Y39">
            <v>880</v>
          </cell>
          <cell r="Z39">
            <v>20</v>
          </cell>
          <cell r="AA39">
            <v>135</v>
          </cell>
          <cell r="AB39">
            <v>20</v>
          </cell>
          <cell r="AC39">
            <v>260</v>
          </cell>
          <cell r="AD39">
            <v>20</v>
          </cell>
          <cell r="AE39">
            <v>875</v>
          </cell>
          <cell r="AF39">
            <v>20</v>
          </cell>
          <cell r="AG39">
            <v>2200</v>
          </cell>
          <cell r="AH39">
            <v>20</v>
          </cell>
          <cell r="AI39">
            <v>2600</v>
          </cell>
          <cell r="AJ39">
            <v>20</v>
          </cell>
          <cell r="AK39">
            <v>2500</v>
          </cell>
          <cell r="AL39">
            <v>20</v>
          </cell>
        </row>
        <row r="40">
          <cell r="C40">
            <v>126</v>
          </cell>
          <cell r="D40">
            <v>6</v>
          </cell>
          <cell r="E40">
            <v>156</v>
          </cell>
          <cell r="F40">
            <v>6</v>
          </cell>
          <cell r="G40">
            <v>221</v>
          </cell>
          <cell r="H40">
            <v>6</v>
          </cell>
          <cell r="I40">
            <v>236</v>
          </cell>
          <cell r="J40">
            <v>6</v>
          </cell>
          <cell r="K40">
            <v>1231</v>
          </cell>
          <cell r="L40">
            <v>6</v>
          </cell>
          <cell r="M40">
            <v>2151</v>
          </cell>
          <cell r="N40">
            <v>6</v>
          </cell>
          <cell r="O40">
            <v>5001</v>
          </cell>
          <cell r="P40">
            <v>6</v>
          </cell>
          <cell r="Q40">
            <v>9501</v>
          </cell>
          <cell r="R40">
            <v>6</v>
          </cell>
          <cell r="S40">
            <v>8001</v>
          </cell>
          <cell r="T40">
            <v>6</v>
          </cell>
          <cell r="U40">
            <v>16301</v>
          </cell>
          <cell r="V40">
            <v>6</v>
          </cell>
        </row>
        <row r="41">
          <cell r="C41">
            <v>130</v>
          </cell>
          <cell r="D41">
            <v>6</v>
          </cell>
          <cell r="E41">
            <v>160</v>
          </cell>
          <cell r="F41">
            <v>6</v>
          </cell>
          <cell r="G41">
            <v>230</v>
          </cell>
          <cell r="H41">
            <v>6</v>
          </cell>
          <cell r="I41">
            <v>240</v>
          </cell>
          <cell r="J41">
            <v>6</v>
          </cell>
          <cell r="K41">
            <v>1260</v>
          </cell>
          <cell r="L41">
            <v>6</v>
          </cell>
          <cell r="M41">
            <v>2200</v>
          </cell>
          <cell r="N41">
            <v>6</v>
          </cell>
          <cell r="O41">
            <v>5100</v>
          </cell>
          <cell r="P41">
            <v>6</v>
          </cell>
          <cell r="Q41">
            <v>10050</v>
          </cell>
          <cell r="R41">
            <v>6</v>
          </cell>
          <cell r="S41">
            <v>8100</v>
          </cell>
          <cell r="T41">
            <v>6</v>
          </cell>
          <cell r="U41">
            <v>16500</v>
          </cell>
          <cell r="V41">
            <v>6</v>
          </cell>
          <cell r="Y41">
            <v>900</v>
          </cell>
          <cell r="Z41">
            <v>21</v>
          </cell>
          <cell r="AA41">
            <v>140</v>
          </cell>
          <cell r="AB41">
            <v>21</v>
          </cell>
          <cell r="AC41">
            <v>280</v>
          </cell>
          <cell r="AD41">
            <v>21</v>
          </cell>
          <cell r="AE41">
            <v>900</v>
          </cell>
          <cell r="AF41">
            <v>21</v>
          </cell>
          <cell r="AG41">
            <v>2400</v>
          </cell>
          <cell r="AH41">
            <v>21</v>
          </cell>
          <cell r="AI41">
            <v>2800</v>
          </cell>
          <cell r="AJ41">
            <v>21</v>
          </cell>
          <cell r="AK41">
            <v>2700</v>
          </cell>
          <cell r="AL41">
            <v>21</v>
          </cell>
        </row>
        <row r="42">
          <cell r="C42">
            <v>131</v>
          </cell>
          <cell r="D42">
            <v>5</v>
          </cell>
          <cell r="E42">
            <v>161</v>
          </cell>
          <cell r="F42">
            <v>5</v>
          </cell>
          <cell r="G42">
            <v>231</v>
          </cell>
          <cell r="H42">
            <v>5</v>
          </cell>
          <cell r="I42">
            <v>241</v>
          </cell>
          <cell r="J42">
            <v>5</v>
          </cell>
          <cell r="K42">
            <v>1261</v>
          </cell>
          <cell r="L42">
            <v>5</v>
          </cell>
          <cell r="M42">
            <v>2201</v>
          </cell>
          <cell r="N42">
            <v>5</v>
          </cell>
          <cell r="O42">
            <v>5101</v>
          </cell>
          <cell r="P42">
            <v>5</v>
          </cell>
          <cell r="Q42">
            <v>10051</v>
          </cell>
          <cell r="R42">
            <v>5</v>
          </cell>
          <cell r="S42">
            <v>8101</v>
          </cell>
          <cell r="T42">
            <v>5</v>
          </cell>
          <cell r="U42">
            <v>16501</v>
          </cell>
          <cell r="V42">
            <v>5</v>
          </cell>
        </row>
        <row r="43">
          <cell r="C43">
            <v>135</v>
          </cell>
          <cell r="D43">
            <v>5</v>
          </cell>
          <cell r="E43">
            <v>170</v>
          </cell>
          <cell r="F43">
            <v>5</v>
          </cell>
          <cell r="G43">
            <v>240</v>
          </cell>
          <cell r="H43">
            <v>5</v>
          </cell>
          <cell r="I43">
            <v>250</v>
          </cell>
          <cell r="J43">
            <v>5</v>
          </cell>
          <cell r="K43">
            <v>1390</v>
          </cell>
          <cell r="L43">
            <v>5</v>
          </cell>
          <cell r="M43">
            <v>2250</v>
          </cell>
          <cell r="N43">
            <v>5</v>
          </cell>
          <cell r="O43">
            <v>5200</v>
          </cell>
          <cell r="P43">
            <v>5</v>
          </cell>
          <cell r="Q43">
            <v>10200</v>
          </cell>
          <cell r="R43">
            <v>5</v>
          </cell>
          <cell r="S43">
            <v>8200</v>
          </cell>
          <cell r="T43">
            <v>5</v>
          </cell>
          <cell r="U43">
            <v>17100</v>
          </cell>
          <cell r="V43">
            <v>5</v>
          </cell>
          <cell r="Y43">
            <v>950</v>
          </cell>
          <cell r="Z43">
            <v>22</v>
          </cell>
          <cell r="AA43">
            <v>144</v>
          </cell>
          <cell r="AB43">
            <v>22</v>
          </cell>
          <cell r="AC43">
            <v>300</v>
          </cell>
          <cell r="AD43">
            <v>22</v>
          </cell>
          <cell r="AE43">
            <v>950</v>
          </cell>
          <cell r="AF43">
            <v>22</v>
          </cell>
          <cell r="AG43">
            <v>2600</v>
          </cell>
          <cell r="AH43">
            <v>22</v>
          </cell>
          <cell r="AI43">
            <v>3000</v>
          </cell>
          <cell r="AJ43">
            <v>22</v>
          </cell>
          <cell r="AK43">
            <v>2900</v>
          </cell>
          <cell r="AL43">
            <v>22</v>
          </cell>
        </row>
        <row r="44">
          <cell r="C44">
            <v>136</v>
          </cell>
          <cell r="D44">
            <v>4</v>
          </cell>
          <cell r="E44">
            <v>171</v>
          </cell>
          <cell r="F44">
            <v>4</v>
          </cell>
          <cell r="G44">
            <v>241</v>
          </cell>
          <cell r="H44">
            <v>4</v>
          </cell>
          <cell r="I44">
            <v>251</v>
          </cell>
          <cell r="J44">
            <v>4</v>
          </cell>
          <cell r="K44">
            <v>1301</v>
          </cell>
          <cell r="L44">
            <v>4</v>
          </cell>
          <cell r="M44">
            <v>2251</v>
          </cell>
          <cell r="N44">
            <v>4</v>
          </cell>
          <cell r="O44">
            <v>5201</v>
          </cell>
          <cell r="P44">
            <v>4</v>
          </cell>
          <cell r="Q44">
            <v>10201</v>
          </cell>
          <cell r="R44">
            <v>4</v>
          </cell>
          <cell r="S44">
            <v>8201</v>
          </cell>
          <cell r="T44">
            <v>4</v>
          </cell>
          <cell r="U44">
            <v>17101</v>
          </cell>
          <cell r="V44">
            <v>4</v>
          </cell>
        </row>
        <row r="45">
          <cell r="C45">
            <v>140</v>
          </cell>
          <cell r="D45">
            <v>4</v>
          </cell>
          <cell r="E45">
            <v>180</v>
          </cell>
          <cell r="F45">
            <v>4</v>
          </cell>
          <cell r="G45">
            <v>250</v>
          </cell>
          <cell r="H45">
            <v>4</v>
          </cell>
          <cell r="I45">
            <v>260</v>
          </cell>
          <cell r="J45">
            <v>4</v>
          </cell>
          <cell r="K45">
            <v>1350</v>
          </cell>
          <cell r="L45">
            <v>4</v>
          </cell>
          <cell r="M45">
            <v>2300</v>
          </cell>
          <cell r="N45">
            <v>4</v>
          </cell>
          <cell r="O45">
            <v>5300</v>
          </cell>
          <cell r="P45">
            <v>4</v>
          </cell>
          <cell r="Q45">
            <v>10350</v>
          </cell>
          <cell r="R45">
            <v>4</v>
          </cell>
          <cell r="S45">
            <v>8300</v>
          </cell>
          <cell r="T45">
            <v>4</v>
          </cell>
          <cell r="U45">
            <v>17300</v>
          </cell>
          <cell r="V45">
            <v>4</v>
          </cell>
          <cell r="Y45">
            <v>1000</v>
          </cell>
          <cell r="Z45">
            <v>23</v>
          </cell>
          <cell r="AA45">
            <v>148</v>
          </cell>
          <cell r="AB45">
            <v>23</v>
          </cell>
          <cell r="AC45">
            <v>320</v>
          </cell>
          <cell r="AD45">
            <v>23</v>
          </cell>
          <cell r="AE45">
            <v>1000</v>
          </cell>
          <cell r="AF45">
            <v>23</v>
          </cell>
          <cell r="AG45">
            <v>2800</v>
          </cell>
          <cell r="AH45">
            <v>23</v>
          </cell>
          <cell r="AI45">
            <v>3200</v>
          </cell>
          <cell r="AJ45">
            <v>23</v>
          </cell>
          <cell r="AK45">
            <v>3100</v>
          </cell>
          <cell r="AL45">
            <v>23</v>
          </cell>
        </row>
        <row r="46">
          <cell r="C46">
            <v>141</v>
          </cell>
          <cell r="D46">
            <v>3</v>
          </cell>
          <cell r="E46">
            <v>181</v>
          </cell>
          <cell r="F46">
            <v>3</v>
          </cell>
          <cell r="G46">
            <v>251</v>
          </cell>
          <cell r="H46">
            <v>3</v>
          </cell>
          <cell r="I46">
            <v>261</v>
          </cell>
          <cell r="J46">
            <v>3</v>
          </cell>
          <cell r="K46">
            <v>1351</v>
          </cell>
          <cell r="L46">
            <v>3</v>
          </cell>
          <cell r="M46">
            <v>2301</v>
          </cell>
          <cell r="N46">
            <v>3</v>
          </cell>
          <cell r="O46">
            <v>5301</v>
          </cell>
          <cell r="P46">
            <v>3</v>
          </cell>
          <cell r="Q46">
            <v>10351</v>
          </cell>
          <cell r="R46">
            <v>3</v>
          </cell>
          <cell r="S46">
            <v>8301</v>
          </cell>
          <cell r="T46">
            <v>3</v>
          </cell>
          <cell r="U46">
            <v>17301</v>
          </cell>
          <cell r="V46">
            <v>3</v>
          </cell>
        </row>
        <row r="47">
          <cell r="C47">
            <v>145</v>
          </cell>
          <cell r="D47">
            <v>3</v>
          </cell>
          <cell r="E47">
            <v>190</v>
          </cell>
          <cell r="F47">
            <v>3</v>
          </cell>
          <cell r="G47">
            <v>260</v>
          </cell>
          <cell r="H47">
            <v>3</v>
          </cell>
          <cell r="I47">
            <v>270</v>
          </cell>
          <cell r="J47">
            <v>3</v>
          </cell>
          <cell r="K47">
            <v>1400</v>
          </cell>
          <cell r="L47">
            <v>3</v>
          </cell>
          <cell r="M47">
            <v>2350</v>
          </cell>
          <cell r="N47">
            <v>3</v>
          </cell>
          <cell r="O47">
            <v>5400</v>
          </cell>
          <cell r="P47">
            <v>3</v>
          </cell>
          <cell r="Q47">
            <v>10500</v>
          </cell>
          <cell r="R47">
            <v>3</v>
          </cell>
          <cell r="S47">
            <v>8400</v>
          </cell>
          <cell r="T47">
            <v>3</v>
          </cell>
          <cell r="U47">
            <v>17500</v>
          </cell>
          <cell r="V47">
            <v>3</v>
          </cell>
          <cell r="Y47">
            <v>1050</v>
          </cell>
          <cell r="Z47">
            <v>24</v>
          </cell>
          <cell r="AA47">
            <v>154</v>
          </cell>
          <cell r="AB47">
            <v>24</v>
          </cell>
          <cell r="AC47">
            <v>340</v>
          </cell>
          <cell r="AD47">
            <v>24</v>
          </cell>
          <cell r="AE47">
            <v>1050</v>
          </cell>
          <cell r="AF47">
            <v>24</v>
          </cell>
          <cell r="AG47">
            <v>3000</v>
          </cell>
          <cell r="AH47">
            <v>24</v>
          </cell>
          <cell r="AI47">
            <v>3400</v>
          </cell>
          <cell r="AJ47">
            <v>24</v>
          </cell>
          <cell r="AK47">
            <v>3300</v>
          </cell>
          <cell r="AL47">
            <v>24</v>
          </cell>
        </row>
        <row r="48">
          <cell r="C48">
            <v>146</v>
          </cell>
          <cell r="D48">
            <v>2</v>
          </cell>
          <cell r="E48">
            <v>191</v>
          </cell>
          <cell r="F48">
            <v>2</v>
          </cell>
          <cell r="G48">
            <v>261</v>
          </cell>
          <cell r="H48">
            <v>2</v>
          </cell>
          <cell r="I48">
            <v>271</v>
          </cell>
          <cell r="J48">
            <v>2</v>
          </cell>
          <cell r="K48">
            <v>1401</v>
          </cell>
          <cell r="L48">
            <v>2</v>
          </cell>
          <cell r="M48">
            <v>2351</v>
          </cell>
          <cell r="N48">
            <v>2</v>
          </cell>
          <cell r="O48">
            <v>5401</v>
          </cell>
          <cell r="P48">
            <v>2</v>
          </cell>
          <cell r="Q48">
            <v>10501</v>
          </cell>
          <cell r="R48">
            <v>2</v>
          </cell>
          <cell r="S48">
            <v>8401</v>
          </cell>
          <cell r="T48">
            <v>2</v>
          </cell>
          <cell r="U48">
            <v>17501</v>
          </cell>
          <cell r="V48">
            <v>2</v>
          </cell>
        </row>
        <row r="49">
          <cell r="C49">
            <v>150</v>
          </cell>
          <cell r="D49">
            <v>2</v>
          </cell>
          <cell r="E49">
            <v>191</v>
          </cell>
          <cell r="F49">
            <v>2</v>
          </cell>
          <cell r="G49">
            <v>270</v>
          </cell>
          <cell r="H49">
            <v>2</v>
          </cell>
          <cell r="I49">
            <v>280</v>
          </cell>
          <cell r="J49">
            <v>2</v>
          </cell>
          <cell r="K49">
            <v>1500</v>
          </cell>
          <cell r="L49">
            <v>2</v>
          </cell>
          <cell r="M49">
            <v>2400</v>
          </cell>
          <cell r="N49">
            <v>2</v>
          </cell>
          <cell r="O49">
            <v>5500</v>
          </cell>
          <cell r="P49">
            <v>2</v>
          </cell>
          <cell r="Q49">
            <v>11050</v>
          </cell>
          <cell r="R49">
            <v>2</v>
          </cell>
          <cell r="S49">
            <v>8500</v>
          </cell>
          <cell r="T49">
            <v>2</v>
          </cell>
          <cell r="U49">
            <v>18100</v>
          </cell>
          <cell r="V49">
            <v>2</v>
          </cell>
          <cell r="Y49">
            <v>1100</v>
          </cell>
          <cell r="Z49">
            <v>25</v>
          </cell>
          <cell r="AA49">
            <v>160</v>
          </cell>
          <cell r="AB49">
            <v>25</v>
          </cell>
          <cell r="AC49">
            <v>360</v>
          </cell>
          <cell r="AD49">
            <v>25</v>
          </cell>
          <cell r="AE49">
            <v>1100</v>
          </cell>
          <cell r="AF49">
            <v>25</v>
          </cell>
          <cell r="AG49">
            <v>3200</v>
          </cell>
          <cell r="AH49">
            <v>25</v>
          </cell>
          <cell r="AI49">
            <v>3600</v>
          </cell>
          <cell r="AJ49">
            <v>25</v>
          </cell>
          <cell r="AK49">
            <v>3500</v>
          </cell>
          <cell r="AL49">
            <v>25</v>
          </cell>
        </row>
        <row r="50">
          <cell r="C50">
            <v>151</v>
          </cell>
          <cell r="D50">
            <v>1</v>
          </cell>
          <cell r="E50">
            <v>200</v>
          </cell>
          <cell r="F50">
            <v>1</v>
          </cell>
          <cell r="G50">
            <v>271</v>
          </cell>
          <cell r="H50">
            <v>1</v>
          </cell>
          <cell r="I50">
            <v>281</v>
          </cell>
          <cell r="J50">
            <v>1</v>
          </cell>
          <cell r="K50">
            <v>1501</v>
          </cell>
          <cell r="L50">
            <v>1</v>
          </cell>
          <cell r="M50">
            <v>2401</v>
          </cell>
          <cell r="N50">
            <v>1</v>
          </cell>
          <cell r="O50">
            <v>5501</v>
          </cell>
          <cell r="P50">
            <v>1</v>
          </cell>
          <cell r="Q50">
            <v>11051</v>
          </cell>
          <cell r="R50">
            <v>1</v>
          </cell>
          <cell r="S50">
            <v>8501</v>
          </cell>
          <cell r="T50">
            <v>1</v>
          </cell>
          <cell r="U50">
            <v>18101</v>
          </cell>
          <cell r="V50">
            <v>1</v>
          </cell>
        </row>
        <row r="51">
          <cell r="C51" t="str">
            <v>60 m</v>
          </cell>
          <cell r="D51" t="str">
            <v>PTS</v>
          </cell>
          <cell r="E51" t="str">
            <v>50 m H.</v>
          </cell>
          <cell r="F51" t="str">
            <v>PTS</v>
          </cell>
          <cell r="G51" t="str">
            <v>80 m H.</v>
          </cell>
          <cell r="H51" t="str">
            <v>PTS</v>
          </cell>
          <cell r="I51" t="str">
            <v>120 m</v>
          </cell>
          <cell r="J51" t="str">
            <v>PTS</v>
          </cell>
          <cell r="K51" t="str">
            <v>300 m</v>
          </cell>
          <cell r="L51" t="str">
            <v>PTS</v>
          </cell>
          <cell r="M51" t="str">
            <v>500 m</v>
          </cell>
          <cell r="N51" t="str">
            <v>PTS</v>
          </cell>
          <cell r="O51" t="str">
            <v>1000 m</v>
          </cell>
          <cell r="P51" t="str">
            <v>PTS</v>
          </cell>
          <cell r="Q51" t="str">
            <v>2000 m</v>
          </cell>
          <cell r="R51" t="str">
            <v>PTS</v>
          </cell>
          <cell r="S51" t="str">
            <v>1 km marche</v>
          </cell>
          <cell r="T51" t="str">
            <v>PTS</v>
          </cell>
          <cell r="U51" t="str">
            <v>2 km marche</v>
          </cell>
          <cell r="V51" t="str">
            <v>PTS</v>
          </cell>
          <cell r="Y51" t="str">
            <v>T.S.</v>
          </cell>
          <cell r="Z51" t="str">
            <v>PTS</v>
          </cell>
          <cell r="AA51" t="str">
            <v>HAUTEUR</v>
          </cell>
          <cell r="AB51" t="str">
            <v>PTS</v>
          </cell>
          <cell r="AC51" t="str">
            <v>PERCHE</v>
          </cell>
          <cell r="AD51" t="str">
            <v>PTS</v>
          </cell>
          <cell r="AE51" t="str">
            <v>POIDS</v>
          </cell>
          <cell r="AF51" t="str">
            <v>PTS</v>
          </cell>
          <cell r="AG51" t="str">
            <v>DISQUE</v>
          </cell>
          <cell r="AH51" t="str">
            <v>PTS</v>
          </cell>
          <cell r="AI51" t="str">
            <v>JAVELOT</v>
          </cell>
          <cell r="AJ51" t="str">
            <v>PTS</v>
          </cell>
          <cell r="AK51" t="str">
            <v xml:space="preserve">Marteau </v>
          </cell>
          <cell r="AL51" t="str">
            <v>PTS</v>
          </cell>
        </row>
      </sheetData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H26"/>
  <sheetViews>
    <sheetView showZeros="0" tabSelected="1" topLeftCell="A5" workbookViewId="0">
      <selection activeCell="B26" sqref="B26:C26"/>
    </sheetView>
  </sheetViews>
  <sheetFormatPr baseColWidth="10" defaultRowHeight="12.75"/>
  <cols>
    <col min="1" max="1" width="27.25" style="127" customWidth="1"/>
    <col min="2" max="2" width="18.875" style="133" bestFit="1" customWidth="1"/>
    <col min="3" max="3" width="6.25" style="126" customWidth="1"/>
    <col min="4" max="4" width="21.25" style="133" bestFit="1" customWidth="1"/>
    <col min="5" max="5" width="6.875" style="126" customWidth="1"/>
    <col min="6" max="6" width="11.5" style="126" bestFit="1" customWidth="1"/>
    <col min="7" max="7" width="9.25" style="126" customWidth="1"/>
    <col min="8" max="16384" width="11" style="126"/>
  </cols>
  <sheetData>
    <row r="1" spans="1:8" ht="21">
      <c r="A1" s="216" t="s">
        <v>171</v>
      </c>
      <c r="B1" s="217"/>
      <c r="C1" s="217"/>
      <c r="D1" s="217"/>
      <c r="E1" s="217"/>
    </row>
    <row r="2" spans="1:8" ht="26.25">
      <c r="A2" s="218">
        <v>43197</v>
      </c>
      <c r="B2" s="218"/>
      <c r="C2" s="218"/>
      <c r="D2" s="218"/>
      <c r="E2" s="218"/>
      <c r="F2" s="218"/>
    </row>
    <row r="4" spans="1:8">
      <c r="A4" s="121"/>
      <c r="B4" s="132"/>
      <c r="C4" s="128"/>
      <c r="D4" s="132"/>
      <c r="E4" s="128"/>
    </row>
    <row r="5" spans="1:8">
      <c r="A5" s="121"/>
      <c r="B5" s="132"/>
      <c r="C5" s="128"/>
      <c r="D5" s="132"/>
      <c r="E5" s="128"/>
    </row>
    <row r="6" spans="1:8">
      <c r="A6" s="125" t="s">
        <v>97</v>
      </c>
      <c r="B6" s="134" t="s">
        <v>150</v>
      </c>
      <c r="C6" s="129" t="s">
        <v>68</v>
      </c>
    </row>
    <row r="7" spans="1:8">
      <c r="A7" s="125"/>
      <c r="B7" s="134"/>
      <c r="C7" s="129"/>
    </row>
    <row r="8" spans="1:8">
      <c r="A8" s="125" t="s">
        <v>100</v>
      </c>
      <c r="B8" s="134" t="s">
        <v>172</v>
      </c>
      <c r="C8" s="129" t="s">
        <v>68</v>
      </c>
      <c r="D8" s="134"/>
      <c r="E8" s="129"/>
      <c r="H8" s="123"/>
    </row>
    <row r="9" spans="1:8">
      <c r="A9" s="125"/>
      <c r="B9" s="134"/>
      <c r="C9" s="129"/>
    </row>
    <row r="10" spans="1:8">
      <c r="A10" s="125" t="s">
        <v>98</v>
      </c>
      <c r="B10" s="134" t="s">
        <v>149</v>
      </c>
      <c r="C10" s="129" t="s">
        <v>83</v>
      </c>
    </row>
    <row r="11" spans="1:8">
      <c r="A11" s="125"/>
      <c r="B11" s="134"/>
      <c r="C11" s="129"/>
    </row>
    <row r="12" spans="1:8">
      <c r="A12" s="125" t="s">
        <v>147</v>
      </c>
      <c r="B12" s="134" t="s">
        <v>174</v>
      </c>
      <c r="C12" s="129" t="s">
        <v>68</v>
      </c>
      <c r="D12" s="133" t="s">
        <v>183</v>
      </c>
      <c r="E12" s="126" t="s">
        <v>68</v>
      </c>
    </row>
    <row r="13" spans="1:8">
      <c r="A13" s="125" t="s">
        <v>148</v>
      </c>
      <c r="B13" s="134" t="s">
        <v>173</v>
      </c>
      <c r="C13" s="129" t="s">
        <v>68</v>
      </c>
    </row>
    <row r="14" spans="1:8">
      <c r="A14" s="125" t="s">
        <v>151</v>
      </c>
      <c r="B14" s="134" t="s">
        <v>150</v>
      </c>
      <c r="C14" s="129" t="s">
        <v>68</v>
      </c>
      <c r="D14" s="134" t="s">
        <v>175</v>
      </c>
      <c r="E14" s="129" t="s">
        <v>68</v>
      </c>
    </row>
    <row r="15" spans="1:8">
      <c r="A15" s="125"/>
      <c r="B15" s="134"/>
      <c r="C15" s="129"/>
    </row>
    <row r="16" spans="1:8">
      <c r="A16" s="125"/>
      <c r="B16" s="134"/>
      <c r="C16" s="129"/>
      <c r="D16" s="134"/>
      <c r="E16" s="129"/>
      <c r="F16" s="122"/>
      <c r="G16" s="123"/>
    </row>
    <row r="17" spans="1:7">
      <c r="A17" s="125" t="s">
        <v>152</v>
      </c>
      <c r="B17" s="133" t="s">
        <v>183</v>
      </c>
      <c r="C17" s="129" t="s">
        <v>68</v>
      </c>
      <c r="D17" s="134" t="s">
        <v>153</v>
      </c>
      <c r="E17" s="129" t="s">
        <v>77</v>
      </c>
      <c r="F17" s="122"/>
      <c r="G17" s="123"/>
    </row>
    <row r="18" spans="1:7">
      <c r="A18" s="125"/>
      <c r="B18" s="134"/>
      <c r="C18" s="129"/>
      <c r="D18" s="134"/>
      <c r="E18" s="129"/>
      <c r="F18" s="122"/>
      <c r="G18" s="123"/>
    </row>
    <row r="19" spans="1:7">
      <c r="A19" s="125" t="s">
        <v>30</v>
      </c>
      <c r="B19" s="134" t="s">
        <v>173</v>
      </c>
      <c r="C19" s="129" t="s">
        <v>68</v>
      </c>
      <c r="D19" s="134" t="s">
        <v>177</v>
      </c>
      <c r="E19" s="129" t="s">
        <v>68</v>
      </c>
      <c r="F19" s="134" t="s">
        <v>178</v>
      </c>
      <c r="G19" s="129" t="s">
        <v>68</v>
      </c>
    </row>
    <row r="20" spans="1:7">
      <c r="A20" s="125"/>
      <c r="B20" s="134"/>
      <c r="C20" s="129"/>
      <c r="D20" s="134"/>
      <c r="E20" s="129"/>
      <c r="F20" s="122"/>
      <c r="G20" s="123"/>
    </row>
    <row r="21" spans="1:7">
      <c r="A21" s="125" t="s">
        <v>176</v>
      </c>
      <c r="B21" s="134" t="s">
        <v>173</v>
      </c>
      <c r="C21" s="129" t="s">
        <v>68</v>
      </c>
      <c r="D21" s="134" t="s">
        <v>177</v>
      </c>
      <c r="E21" s="129" t="s">
        <v>68</v>
      </c>
      <c r="F21" s="134" t="s">
        <v>178</v>
      </c>
      <c r="G21" s="129" t="s">
        <v>68</v>
      </c>
    </row>
    <row r="22" spans="1:7">
      <c r="A22" s="125"/>
      <c r="B22" s="134"/>
      <c r="C22" s="129"/>
    </row>
    <row r="23" spans="1:7">
      <c r="A23" s="125" t="s">
        <v>32</v>
      </c>
      <c r="B23" s="134" t="s">
        <v>179</v>
      </c>
      <c r="C23" s="129" t="s">
        <v>70</v>
      </c>
      <c r="D23" s="133" t="s">
        <v>180</v>
      </c>
      <c r="E23" s="126" t="s">
        <v>70</v>
      </c>
      <c r="F23" s="126" t="s">
        <v>181</v>
      </c>
      <c r="G23" s="126" t="s">
        <v>77</v>
      </c>
    </row>
    <row r="24" spans="1:7">
      <c r="A24" s="125"/>
      <c r="B24" s="134" t="s">
        <v>182</v>
      </c>
      <c r="C24" s="129" t="s">
        <v>77</v>
      </c>
      <c r="D24" s="134"/>
      <c r="E24" s="129"/>
      <c r="F24" s="122"/>
      <c r="G24" s="123"/>
    </row>
    <row r="25" spans="1:7">
      <c r="A25" s="135"/>
    </row>
    <row r="26" spans="1:7">
      <c r="A26" s="135" t="s">
        <v>99</v>
      </c>
      <c r="B26" s="134" t="s">
        <v>173</v>
      </c>
      <c r="C26" s="129" t="s">
        <v>68</v>
      </c>
    </row>
  </sheetData>
  <sheetProtection selectLockedCells="1" selectUnlockedCells="1"/>
  <mergeCells count="2">
    <mergeCell ref="A1:E1"/>
    <mergeCell ref="A2:F2"/>
  </mergeCell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21"/>
  <dimension ref="A1:AD51"/>
  <sheetViews>
    <sheetView workbookViewId="0">
      <selection activeCell="H7" sqref="H7"/>
    </sheetView>
  </sheetViews>
  <sheetFormatPr baseColWidth="10" defaultRowHeight="12.75"/>
  <cols>
    <col min="1" max="1" width="4.625" style="78" bestFit="1" customWidth="1"/>
    <col min="2" max="2" width="4.125" style="79" bestFit="1" customWidth="1"/>
    <col min="3" max="3" width="4.625" style="78" bestFit="1" customWidth="1"/>
    <col min="4" max="4" width="4.125" style="79" bestFit="1" customWidth="1"/>
    <col min="5" max="5" width="6.75" style="78" bestFit="1" customWidth="1"/>
    <col min="6" max="6" width="4.125" style="79" bestFit="1" customWidth="1"/>
    <col min="7" max="7" width="5.5" style="78" bestFit="1" customWidth="1"/>
    <col min="8" max="8" width="4.125" style="79" bestFit="1" customWidth="1"/>
    <col min="9" max="9" width="5.5" style="80" bestFit="1" customWidth="1"/>
    <col min="10" max="10" width="4.125" style="79" bestFit="1" customWidth="1"/>
    <col min="11" max="11" width="6.375" style="80" bestFit="1" customWidth="1"/>
    <col min="12" max="12" width="4.125" style="79" bestFit="1" customWidth="1"/>
    <col min="13" max="13" width="11.125" style="80" bestFit="1" customWidth="1"/>
    <col min="14" max="14" width="4.125" style="79" bestFit="1" customWidth="1"/>
    <col min="15" max="15" width="7.625" style="2" bestFit="1" customWidth="1"/>
    <col min="16" max="16" width="3.875" style="18" bestFit="1" customWidth="1"/>
    <col min="17" max="17" width="7.625" style="2" bestFit="1" customWidth="1"/>
    <col min="18" max="18" width="3.875" style="18" bestFit="1" customWidth="1"/>
    <col min="19" max="19" width="7.625" style="2" bestFit="1" customWidth="1"/>
    <col min="20" max="20" width="3.875" style="18" bestFit="1" customWidth="1"/>
    <col min="21" max="21" width="7.625" style="2" bestFit="1" customWidth="1"/>
    <col min="22" max="22" width="3.875" style="18" bestFit="1" customWidth="1"/>
    <col min="23" max="23" width="7.625" style="2" bestFit="1" customWidth="1"/>
    <col min="24" max="24" width="3.875" style="18" bestFit="1" customWidth="1"/>
    <col min="25" max="25" width="7.625" style="2" bestFit="1" customWidth="1"/>
    <col min="26" max="26" width="3.875" style="18" bestFit="1" customWidth="1"/>
    <col min="27" max="27" width="7.625" style="2" bestFit="1" customWidth="1"/>
    <col min="28" max="28" width="3.875" style="18" bestFit="1" customWidth="1"/>
    <col min="29" max="29" width="7.625" style="2" bestFit="1" customWidth="1"/>
    <col min="30" max="30" width="3.875" style="18" bestFit="1" customWidth="1"/>
    <col min="31" max="16384" width="11" style="2"/>
  </cols>
  <sheetData>
    <row r="1" spans="1:30" ht="13.5" thickBot="1">
      <c r="A1" s="47" t="s">
        <v>4</v>
      </c>
      <c r="B1" s="48" t="s">
        <v>15</v>
      </c>
      <c r="C1" s="47" t="s">
        <v>22</v>
      </c>
      <c r="D1" s="48" t="s">
        <v>15</v>
      </c>
      <c r="E1" s="47" t="s">
        <v>28</v>
      </c>
      <c r="F1" s="48" t="s">
        <v>15</v>
      </c>
      <c r="G1" s="47" t="s">
        <v>23</v>
      </c>
      <c r="H1" s="48" t="s">
        <v>15</v>
      </c>
      <c r="I1" s="49" t="s">
        <v>7</v>
      </c>
      <c r="J1" s="48" t="s">
        <v>15</v>
      </c>
      <c r="K1" s="49" t="s">
        <v>24</v>
      </c>
      <c r="L1" s="48" t="s">
        <v>15</v>
      </c>
      <c r="M1" s="49" t="s">
        <v>25</v>
      </c>
      <c r="N1" s="48" t="s">
        <v>15</v>
      </c>
      <c r="O1" s="11" t="s">
        <v>10</v>
      </c>
      <c r="P1" s="15" t="s">
        <v>15</v>
      </c>
      <c r="Q1" s="11" t="s">
        <v>18</v>
      </c>
      <c r="R1" s="15" t="s">
        <v>15</v>
      </c>
      <c r="S1" s="11" t="s">
        <v>19</v>
      </c>
      <c r="T1" s="15" t="s">
        <v>15</v>
      </c>
      <c r="U1" s="11" t="s">
        <v>20</v>
      </c>
      <c r="V1" s="15" t="s">
        <v>15</v>
      </c>
      <c r="W1" s="11" t="s">
        <v>9</v>
      </c>
      <c r="X1" s="15" t="s">
        <v>15</v>
      </c>
      <c r="Y1" s="11" t="s">
        <v>21</v>
      </c>
      <c r="Z1" s="15" t="s">
        <v>15</v>
      </c>
      <c r="AA1" s="11" t="s">
        <v>26</v>
      </c>
      <c r="AB1" s="15" t="s">
        <v>15</v>
      </c>
      <c r="AC1" s="11" t="s">
        <v>27</v>
      </c>
      <c r="AD1" s="15" t="s">
        <v>15</v>
      </c>
    </row>
    <row r="2" spans="1:30" ht="13.5" thickTop="1">
      <c r="A2" s="50">
        <v>0</v>
      </c>
      <c r="B2" s="51">
        <v>25</v>
      </c>
      <c r="C2" s="52">
        <v>0</v>
      </c>
      <c r="D2" s="51">
        <v>25</v>
      </c>
      <c r="E2" s="52">
        <v>0</v>
      </c>
      <c r="F2" s="51">
        <v>25</v>
      </c>
      <c r="G2" s="53">
        <v>0</v>
      </c>
      <c r="H2" s="51">
        <v>25</v>
      </c>
      <c r="I2" s="54">
        <v>0</v>
      </c>
      <c r="J2" s="51">
        <v>25</v>
      </c>
      <c r="K2" s="54">
        <v>0</v>
      </c>
      <c r="L2" s="51">
        <v>25</v>
      </c>
      <c r="M2" s="55">
        <v>0</v>
      </c>
      <c r="N2" s="51">
        <v>25</v>
      </c>
      <c r="O2" s="14">
        <v>0</v>
      </c>
      <c r="P2" s="16">
        <v>1</v>
      </c>
      <c r="Q2" s="14">
        <v>0</v>
      </c>
      <c r="R2" s="16">
        <v>1</v>
      </c>
      <c r="S2" s="14">
        <v>0</v>
      </c>
      <c r="T2" s="16">
        <v>1</v>
      </c>
      <c r="U2" s="14">
        <v>0</v>
      </c>
      <c r="V2" s="16">
        <v>1</v>
      </c>
      <c r="W2" s="14">
        <v>0</v>
      </c>
      <c r="X2" s="16">
        <v>1</v>
      </c>
      <c r="Y2" s="14">
        <v>0</v>
      </c>
      <c r="Z2" s="16">
        <v>1</v>
      </c>
      <c r="AA2" s="14">
        <v>0</v>
      </c>
      <c r="AB2" s="16">
        <v>1</v>
      </c>
      <c r="AC2" s="14">
        <v>0</v>
      </c>
      <c r="AD2" s="16">
        <v>1</v>
      </c>
    </row>
    <row r="3" spans="1:30">
      <c r="A3" s="56">
        <v>74</v>
      </c>
      <c r="B3" s="57">
        <v>25</v>
      </c>
      <c r="C3" s="58">
        <v>84</v>
      </c>
      <c r="D3" s="57">
        <v>25</v>
      </c>
      <c r="E3" s="58">
        <v>84</v>
      </c>
      <c r="F3" s="57">
        <v>25</v>
      </c>
      <c r="G3" s="59">
        <v>160</v>
      </c>
      <c r="H3" s="57">
        <v>25</v>
      </c>
      <c r="I3" s="60">
        <v>1300</v>
      </c>
      <c r="J3" s="57">
        <v>25</v>
      </c>
      <c r="K3" s="60">
        <v>3150</v>
      </c>
      <c r="L3" s="57">
        <v>25</v>
      </c>
      <c r="M3" s="61">
        <v>5200</v>
      </c>
      <c r="N3" s="57">
        <v>25</v>
      </c>
      <c r="O3" s="14">
        <v>180</v>
      </c>
      <c r="P3" s="17">
        <v>2</v>
      </c>
      <c r="Q3" s="14">
        <v>360</v>
      </c>
      <c r="R3" s="17">
        <v>2</v>
      </c>
      <c r="S3" s="14">
        <v>80</v>
      </c>
      <c r="T3" s="17">
        <v>2</v>
      </c>
      <c r="U3" s="14">
        <v>70</v>
      </c>
      <c r="V3" s="17">
        <v>2</v>
      </c>
      <c r="W3" s="14">
        <v>300</v>
      </c>
      <c r="X3" s="17">
        <v>2</v>
      </c>
      <c r="Y3" s="14">
        <v>500</v>
      </c>
      <c r="Z3" s="17">
        <v>2</v>
      </c>
      <c r="AA3" s="14">
        <v>500</v>
      </c>
      <c r="AB3" s="17">
        <v>2</v>
      </c>
      <c r="AC3" s="14">
        <v>400</v>
      </c>
      <c r="AD3" s="17">
        <v>2</v>
      </c>
    </row>
    <row r="4" spans="1:30">
      <c r="A4" s="62"/>
      <c r="B4" s="57"/>
      <c r="C4" s="52"/>
      <c r="D4" s="57"/>
      <c r="E4" s="52">
        <v>85</v>
      </c>
      <c r="F4" s="57">
        <v>24</v>
      </c>
      <c r="G4" s="53">
        <v>161</v>
      </c>
      <c r="H4" s="57">
        <v>24</v>
      </c>
      <c r="I4" s="54">
        <v>1301</v>
      </c>
      <c r="J4" s="57">
        <v>24</v>
      </c>
      <c r="K4" s="54">
        <v>3151</v>
      </c>
      <c r="L4" s="57">
        <v>24</v>
      </c>
      <c r="M4" s="63">
        <v>5201</v>
      </c>
      <c r="N4" s="57">
        <v>24</v>
      </c>
      <c r="O4" s="14">
        <v>200</v>
      </c>
      <c r="P4" s="17">
        <v>3</v>
      </c>
      <c r="Q4" s="14">
        <v>380</v>
      </c>
      <c r="R4" s="17">
        <v>3</v>
      </c>
      <c r="S4" s="14"/>
      <c r="T4" s="17">
        <v>3</v>
      </c>
      <c r="U4" s="14">
        <v>80</v>
      </c>
      <c r="V4" s="17">
        <v>3</v>
      </c>
      <c r="W4" s="14">
        <v>320</v>
      </c>
      <c r="X4" s="17">
        <v>3</v>
      </c>
      <c r="Y4" s="14">
        <v>550</v>
      </c>
      <c r="Z4" s="17">
        <v>3</v>
      </c>
      <c r="AA4" s="14">
        <v>550</v>
      </c>
      <c r="AB4" s="17">
        <v>3</v>
      </c>
      <c r="AC4" s="14">
        <v>450</v>
      </c>
      <c r="AD4" s="17">
        <v>3</v>
      </c>
    </row>
    <row r="5" spans="1:30">
      <c r="A5" s="56">
        <v>75</v>
      </c>
      <c r="B5" s="57">
        <v>24</v>
      </c>
      <c r="C5" s="58">
        <v>85</v>
      </c>
      <c r="D5" s="57">
        <v>24</v>
      </c>
      <c r="E5" s="58">
        <v>86</v>
      </c>
      <c r="F5" s="57">
        <v>24</v>
      </c>
      <c r="G5" s="59">
        <v>164</v>
      </c>
      <c r="H5" s="57">
        <v>24</v>
      </c>
      <c r="I5" s="60">
        <v>1320</v>
      </c>
      <c r="J5" s="57">
        <v>24</v>
      </c>
      <c r="K5" s="60">
        <v>3200</v>
      </c>
      <c r="L5" s="57">
        <v>24</v>
      </c>
      <c r="M5" s="61">
        <v>5300</v>
      </c>
      <c r="N5" s="57">
        <v>24</v>
      </c>
      <c r="O5" s="14">
        <v>210</v>
      </c>
      <c r="P5" s="17">
        <v>4</v>
      </c>
      <c r="Q5" s="14">
        <v>400</v>
      </c>
      <c r="R5" s="17">
        <v>4</v>
      </c>
      <c r="S5" s="14"/>
      <c r="T5" s="17">
        <v>4</v>
      </c>
      <c r="U5" s="14">
        <v>90</v>
      </c>
      <c r="V5" s="17">
        <v>4</v>
      </c>
      <c r="W5" s="14">
        <v>340</v>
      </c>
      <c r="X5" s="17">
        <v>4</v>
      </c>
      <c r="Y5" s="14">
        <v>600</v>
      </c>
      <c r="Z5" s="17">
        <v>4</v>
      </c>
      <c r="AA5" s="14">
        <v>600</v>
      </c>
      <c r="AB5" s="17">
        <v>4</v>
      </c>
      <c r="AC5" s="14">
        <v>500</v>
      </c>
      <c r="AD5" s="17">
        <v>4</v>
      </c>
    </row>
    <row r="6" spans="1:30">
      <c r="A6" s="56"/>
      <c r="B6" s="57"/>
      <c r="C6" s="58"/>
      <c r="D6" s="57"/>
      <c r="E6" s="58">
        <v>87</v>
      </c>
      <c r="F6" s="57">
        <v>23</v>
      </c>
      <c r="G6" s="59">
        <v>165</v>
      </c>
      <c r="H6" s="57">
        <v>23</v>
      </c>
      <c r="I6" s="60">
        <v>1321</v>
      </c>
      <c r="J6" s="57">
        <v>23</v>
      </c>
      <c r="K6" s="60">
        <v>3201</v>
      </c>
      <c r="L6" s="57">
        <v>23</v>
      </c>
      <c r="M6" s="61">
        <v>5301</v>
      </c>
      <c r="N6" s="57">
        <v>23</v>
      </c>
      <c r="O6" s="14">
        <v>220</v>
      </c>
      <c r="P6" s="17">
        <v>5</v>
      </c>
      <c r="Q6" s="14">
        <v>420</v>
      </c>
      <c r="R6" s="17">
        <v>5</v>
      </c>
      <c r="S6" s="14">
        <v>85</v>
      </c>
      <c r="T6" s="17">
        <v>5</v>
      </c>
      <c r="U6" s="14">
        <v>110</v>
      </c>
      <c r="V6" s="17">
        <v>5</v>
      </c>
      <c r="W6" s="14">
        <v>360</v>
      </c>
      <c r="X6" s="17">
        <v>5</v>
      </c>
      <c r="Y6" s="14">
        <v>650</v>
      </c>
      <c r="Z6" s="17">
        <v>5</v>
      </c>
      <c r="AA6" s="14">
        <v>650</v>
      </c>
      <c r="AB6" s="17">
        <v>5</v>
      </c>
      <c r="AC6" s="14">
        <v>550</v>
      </c>
      <c r="AD6" s="17">
        <v>5</v>
      </c>
    </row>
    <row r="7" spans="1:30">
      <c r="A7" s="56">
        <v>76</v>
      </c>
      <c r="B7" s="57">
        <v>23</v>
      </c>
      <c r="C7" s="58">
        <v>86</v>
      </c>
      <c r="D7" s="57">
        <v>23</v>
      </c>
      <c r="E7" s="58">
        <v>89</v>
      </c>
      <c r="F7" s="57">
        <v>23</v>
      </c>
      <c r="G7" s="59">
        <v>168</v>
      </c>
      <c r="H7" s="57">
        <v>23</v>
      </c>
      <c r="I7" s="60">
        <v>1340</v>
      </c>
      <c r="J7" s="57">
        <v>23</v>
      </c>
      <c r="K7" s="60">
        <v>3250</v>
      </c>
      <c r="L7" s="57">
        <v>23</v>
      </c>
      <c r="M7" s="61">
        <v>5400</v>
      </c>
      <c r="N7" s="57">
        <v>23</v>
      </c>
      <c r="O7" s="14">
        <v>230</v>
      </c>
      <c r="P7" s="17">
        <v>6</v>
      </c>
      <c r="Q7" s="14">
        <v>440</v>
      </c>
      <c r="R7" s="17">
        <v>6</v>
      </c>
      <c r="S7" s="14"/>
      <c r="T7" s="17">
        <v>6</v>
      </c>
      <c r="U7" s="14">
        <v>100</v>
      </c>
      <c r="V7" s="17">
        <v>6</v>
      </c>
      <c r="W7" s="14">
        <v>380</v>
      </c>
      <c r="X7" s="17">
        <v>6</v>
      </c>
      <c r="Y7" s="14">
        <v>700</v>
      </c>
      <c r="Z7" s="17">
        <v>6</v>
      </c>
      <c r="AA7" s="14">
        <v>700</v>
      </c>
      <c r="AB7" s="17">
        <v>6</v>
      </c>
      <c r="AC7" s="14">
        <v>600</v>
      </c>
      <c r="AD7" s="17">
        <v>6</v>
      </c>
    </row>
    <row r="8" spans="1:30">
      <c r="A8" s="56"/>
      <c r="B8" s="57"/>
      <c r="C8" s="58"/>
      <c r="D8" s="57"/>
      <c r="E8" s="58">
        <v>90</v>
      </c>
      <c r="F8" s="57">
        <v>22</v>
      </c>
      <c r="G8" s="59">
        <v>169</v>
      </c>
      <c r="H8" s="57">
        <v>22</v>
      </c>
      <c r="I8" s="60">
        <v>1341</v>
      </c>
      <c r="J8" s="57">
        <v>22</v>
      </c>
      <c r="K8" s="60">
        <v>3251</v>
      </c>
      <c r="L8" s="57">
        <v>22</v>
      </c>
      <c r="M8" s="61">
        <v>5401</v>
      </c>
      <c r="N8" s="57">
        <v>22</v>
      </c>
      <c r="O8" s="14">
        <v>240</v>
      </c>
      <c r="P8" s="17">
        <v>7</v>
      </c>
      <c r="Q8" s="14">
        <v>460</v>
      </c>
      <c r="R8" s="17">
        <v>7</v>
      </c>
      <c r="S8" s="14"/>
      <c r="T8" s="17">
        <v>7</v>
      </c>
      <c r="U8" s="14">
        <v>110</v>
      </c>
      <c r="V8" s="17">
        <v>7</v>
      </c>
      <c r="W8" s="14">
        <v>400</v>
      </c>
      <c r="X8" s="17">
        <v>7</v>
      </c>
      <c r="Y8" s="14">
        <v>750</v>
      </c>
      <c r="Z8" s="17">
        <v>7</v>
      </c>
      <c r="AA8" s="14">
        <v>750</v>
      </c>
      <c r="AB8" s="17">
        <v>7</v>
      </c>
      <c r="AC8" s="14">
        <v>650</v>
      </c>
      <c r="AD8" s="17">
        <v>7</v>
      </c>
    </row>
    <row r="9" spans="1:30">
      <c r="A9" s="56">
        <v>77</v>
      </c>
      <c r="B9" s="57">
        <v>22</v>
      </c>
      <c r="C9" s="58">
        <v>87</v>
      </c>
      <c r="D9" s="57">
        <v>22</v>
      </c>
      <c r="E9" s="58">
        <v>92</v>
      </c>
      <c r="F9" s="57">
        <v>22</v>
      </c>
      <c r="G9" s="59">
        <v>172</v>
      </c>
      <c r="H9" s="57">
        <v>22</v>
      </c>
      <c r="I9" s="60">
        <v>1360</v>
      </c>
      <c r="J9" s="57">
        <v>22</v>
      </c>
      <c r="K9" s="60">
        <v>3300</v>
      </c>
      <c r="L9" s="57">
        <v>22</v>
      </c>
      <c r="M9" s="61">
        <v>5500</v>
      </c>
      <c r="N9" s="57">
        <v>22</v>
      </c>
      <c r="O9" s="14">
        <v>250</v>
      </c>
      <c r="P9" s="17">
        <v>8</v>
      </c>
      <c r="Q9" s="14">
        <v>480</v>
      </c>
      <c r="R9" s="17">
        <v>8</v>
      </c>
      <c r="S9" s="14">
        <v>90</v>
      </c>
      <c r="T9" s="17">
        <v>8</v>
      </c>
      <c r="U9" s="14">
        <v>115</v>
      </c>
      <c r="V9" s="17">
        <v>8</v>
      </c>
      <c r="W9" s="14">
        <v>420</v>
      </c>
      <c r="X9" s="17">
        <v>8</v>
      </c>
      <c r="Y9" s="14">
        <v>800</v>
      </c>
      <c r="Z9" s="17">
        <v>8</v>
      </c>
      <c r="AA9" s="14">
        <v>800</v>
      </c>
      <c r="AB9" s="17">
        <v>8</v>
      </c>
      <c r="AC9" s="14">
        <v>700</v>
      </c>
      <c r="AD9" s="17">
        <v>8</v>
      </c>
    </row>
    <row r="10" spans="1:30">
      <c r="A10" s="56"/>
      <c r="B10" s="57"/>
      <c r="C10" s="58"/>
      <c r="D10" s="57"/>
      <c r="E10" s="58">
        <v>93</v>
      </c>
      <c r="F10" s="57">
        <v>21</v>
      </c>
      <c r="G10" s="59">
        <v>173</v>
      </c>
      <c r="H10" s="57">
        <v>21</v>
      </c>
      <c r="I10" s="60">
        <v>1361</v>
      </c>
      <c r="J10" s="57">
        <v>21</v>
      </c>
      <c r="K10" s="60">
        <v>3301</v>
      </c>
      <c r="L10" s="57">
        <v>21</v>
      </c>
      <c r="M10" s="61">
        <v>5501</v>
      </c>
      <c r="N10" s="57">
        <v>21</v>
      </c>
      <c r="O10" s="14">
        <v>260</v>
      </c>
      <c r="P10" s="17">
        <v>9</v>
      </c>
      <c r="Q10" s="14">
        <v>500</v>
      </c>
      <c r="R10" s="17">
        <v>9</v>
      </c>
      <c r="S10" s="14"/>
      <c r="T10" s="17">
        <v>9</v>
      </c>
      <c r="U10" s="14">
        <v>120</v>
      </c>
      <c r="V10" s="17">
        <v>9</v>
      </c>
      <c r="W10" s="14">
        <v>440</v>
      </c>
      <c r="X10" s="17">
        <v>9</v>
      </c>
      <c r="Y10" s="14">
        <v>850</v>
      </c>
      <c r="Z10" s="17">
        <v>9</v>
      </c>
      <c r="AA10" s="14">
        <v>850</v>
      </c>
      <c r="AB10" s="17">
        <v>9</v>
      </c>
      <c r="AC10" s="14">
        <v>750</v>
      </c>
      <c r="AD10" s="17">
        <v>9</v>
      </c>
    </row>
    <row r="11" spans="1:30">
      <c r="A11" s="56">
        <v>78</v>
      </c>
      <c r="B11" s="57">
        <v>21</v>
      </c>
      <c r="C11" s="58">
        <v>88</v>
      </c>
      <c r="D11" s="57">
        <v>21</v>
      </c>
      <c r="E11" s="58">
        <v>95</v>
      </c>
      <c r="F11" s="57">
        <v>21</v>
      </c>
      <c r="G11" s="59">
        <v>176</v>
      </c>
      <c r="H11" s="57">
        <v>21</v>
      </c>
      <c r="I11" s="60">
        <v>1380</v>
      </c>
      <c r="J11" s="57">
        <v>21</v>
      </c>
      <c r="K11" s="60">
        <v>3350</v>
      </c>
      <c r="L11" s="57">
        <v>21</v>
      </c>
      <c r="M11" s="61">
        <v>6000</v>
      </c>
      <c r="N11" s="57">
        <v>21</v>
      </c>
      <c r="O11" s="14">
        <v>270</v>
      </c>
      <c r="P11" s="17">
        <v>10</v>
      </c>
      <c r="Q11" s="14">
        <v>520</v>
      </c>
      <c r="R11" s="17">
        <v>10</v>
      </c>
      <c r="S11" s="14"/>
      <c r="T11" s="17">
        <v>10</v>
      </c>
      <c r="U11" s="14">
        <v>125</v>
      </c>
      <c r="V11" s="17">
        <v>10</v>
      </c>
      <c r="W11" s="14">
        <v>460</v>
      </c>
      <c r="X11" s="17">
        <v>10</v>
      </c>
      <c r="Y11" s="14">
        <v>900</v>
      </c>
      <c r="Z11" s="17">
        <v>10</v>
      </c>
      <c r="AA11" s="14">
        <v>900</v>
      </c>
      <c r="AB11" s="17">
        <v>10</v>
      </c>
      <c r="AC11" s="14">
        <v>800</v>
      </c>
      <c r="AD11" s="17">
        <v>10</v>
      </c>
    </row>
    <row r="12" spans="1:30">
      <c r="A12" s="56"/>
      <c r="B12" s="57"/>
      <c r="C12" s="58"/>
      <c r="D12" s="57"/>
      <c r="E12" s="58">
        <v>96</v>
      </c>
      <c r="F12" s="57">
        <v>20</v>
      </c>
      <c r="G12" s="59">
        <v>177</v>
      </c>
      <c r="H12" s="57">
        <v>20</v>
      </c>
      <c r="I12" s="60">
        <v>1381</v>
      </c>
      <c r="J12" s="57">
        <v>20</v>
      </c>
      <c r="K12" s="60">
        <v>3351</v>
      </c>
      <c r="L12" s="57">
        <v>20</v>
      </c>
      <c r="M12" s="61">
        <v>6001</v>
      </c>
      <c r="N12" s="57">
        <v>20</v>
      </c>
      <c r="O12" s="14">
        <v>280</v>
      </c>
      <c r="P12" s="17">
        <v>11</v>
      </c>
      <c r="Q12" s="14">
        <v>540</v>
      </c>
      <c r="R12" s="17">
        <v>11</v>
      </c>
      <c r="S12" s="14">
        <v>95</v>
      </c>
      <c r="T12" s="17">
        <v>11</v>
      </c>
      <c r="U12" s="14">
        <v>130</v>
      </c>
      <c r="V12" s="17">
        <v>11</v>
      </c>
      <c r="W12" s="14">
        <v>480</v>
      </c>
      <c r="X12" s="17">
        <v>11</v>
      </c>
      <c r="Y12" s="14">
        <v>950</v>
      </c>
      <c r="Z12" s="17">
        <v>11</v>
      </c>
      <c r="AA12" s="14">
        <v>950</v>
      </c>
      <c r="AB12" s="17">
        <v>11</v>
      </c>
      <c r="AC12" s="14">
        <v>850</v>
      </c>
      <c r="AD12" s="17">
        <v>11</v>
      </c>
    </row>
    <row r="13" spans="1:30">
      <c r="A13" s="56">
        <v>79</v>
      </c>
      <c r="B13" s="57">
        <v>20</v>
      </c>
      <c r="C13" s="58">
        <v>89</v>
      </c>
      <c r="D13" s="57">
        <v>20</v>
      </c>
      <c r="E13" s="58">
        <v>98</v>
      </c>
      <c r="F13" s="57">
        <v>20</v>
      </c>
      <c r="G13" s="59">
        <v>180</v>
      </c>
      <c r="H13" s="57">
        <v>20</v>
      </c>
      <c r="I13" s="60">
        <v>1400</v>
      </c>
      <c r="J13" s="57">
        <v>20</v>
      </c>
      <c r="K13" s="60">
        <v>3400</v>
      </c>
      <c r="L13" s="57">
        <v>20</v>
      </c>
      <c r="M13" s="61">
        <v>6100</v>
      </c>
      <c r="N13" s="57">
        <v>20</v>
      </c>
      <c r="O13" s="14">
        <v>290</v>
      </c>
      <c r="P13" s="17">
        <v>12</v>
      </c>
      <c r="Q13" s="14">
        <v>560</v>
      </c>
      <c r="R13" s="17">
        <v>12</v>
      </c>
      <c r="S13" s="14"/>
      <c r="T13" s="17">
        <v>12</v>
      </c>
      <c r="U13" s="14">
        <v>135</v>
      </c>
      <c r="V13" s="17">
        <v>12</v>
      </c>
      <c r="W13" s="14">
        <v>500</v>
      </c>
      <c r="X13" s="17">
        <v>12</v>
      </c>
      <c r="Y13" s="14">
        <v>1000</v>
      </c>
      <c r="Z13" s="17">
        <v>12</v>
      </c>
      <c r="AA13" s="14">
        <v>1000</v>
      </c>
      <c r="AB13" s="17">
        <v>12</v>
      </c>
      <c r="AC13" s="14">
        <v>900</v>
      </c>
      <c r="AD13" s="17">
        <v>12</v>
      </c>
    </row>
    <row r="14" spans="1:30">
      <c r="A14" s="56"/>
      <c r="B14" s="57"/>
      <c r="C14" s="58"/>
      <c r="D14" s="57"/>
      <c r="E14" s="58">
        <v>99</v>
      </c>
      <c r="F14" s="57">
        <v>19</v>
      </c>
      <c r="G14" s="59">
        <v>181</v>
      </c>
      <c r="H14" s="57">
        <v>19</v>
      </c>
      <c r="I14" s="60">
        <v>1401</v>
      </c>
      <c r="J14" s="57">
        <v>19</v>
      </c>
      <c r="K14" s="60">
        <v>3401</v>
      </c>
      <c r="L14" s="57">
        <v>19</v>
      </c>
      <c r="M14" s="61">
        <v>6101</v>
      </c>
      <c r="N14" s="57">
        <v>19</v>
      </c>
      <c r="O14" s="14">
        <v>300</v>
      </c>
      <c r="P14" s="17">
        <v>13</v>
      </c>
      <c r="Q14" s="14">
        <v>580</v>
      </c>
      <c r="R14" s="17">
        <v>13</v>
      </c>
      <c r="S14" s="14"/>
      <c r="T14" s="17">
        <v>13</v>
      </c>
      <c r="U14" s="14">
        <v>140</v>
      </c>
      <c r="V14" s="17">
        <v>13</v>
      </c>
      <c r="W14" s="14">
        <v>520</v>
      </c>
      <c r="X14" s="17">
        <v>13</v>
      </c>
      <c r="Y14" s="14">
        <v>1100</v>
      </c>
      <c r="Z14" s="17">
        <v>13</v>
      </c>
      <c r="AA14" s="14">
        <v>1100</v>
      </c>
      <c r="AB14" s="17">
        <v>13</v>
      </c>
      <c r="AC14" s="14">
        <v>950</v>
      </c>
      <c r="AD14" s="17">
        <v>13</v>
      </c>
    </row>
    <row r="15" spans="1:30">
      <c r="A15" s="56">
        <v>80</v>
      </c>
      <c r="B15" s="57">
        <v>19</v>
      </c>
      <c r="C15" s="58">
        <v>90</v>
      </c>
      <c r="D15" s="57">
        <v>19</v>
      </c>
      <c r="E15" s="58">
        <v>102</v>
      </c>
      <c r="F15" s="57">
        <v>19</v>
      </c>
      <c r="G15" s="59">
        <v>185</v>
      </c>
      <c r="H15" s="57">
        <v>19</v>
      </c>
      <c r="I15" s="60">
        <v>1430</v>
      </c>
      <c r="J15" s="57">
        <v>19</v>
      </c>
      <c r="K15" s="60">
        <v>3450</v>
      </c>
      <c r="L15" s="57">
        <v>19</v>
      </c>
      <c r="M15" s="61">
        <v>6200</v>
      </c>
      <c r="N15" s="57">
        <v>19</v>
      </c>
      <c r="O15" s="14">
        <v>310</v>
      </c>
      <c r="P15" s="17">
        <v>14</v>
      </c>
      <c r="Q15" s="14">
        <v>600</v>
      </c>
      <c r="R15" s="17">
        <v>14</v>
      </c>
      <c r="S15" s="14">
        <v>100</v>
      </c>
      <c r="T15" s="17">
        <v>14</v>
      </c>
      <c r="U15" s="14">
        <v>145</v>
      </c>
      <c r="V15" s="17">
        <v>14</v>
      </c>
      <c r="W15" s="14">
        <v>540</v>
      </c>
      <c r="X15" s="17">
        <v>14</v>
      </c>
      <c r="Y15" s="14">
        <v>1200</v>
      </c>
      <c r="Z15" s="17">
        <v>14</v>
      </c>
      <c r="AA15" s="14">
        <v>1200</v>
      </c>
      <c r="AB15" s="17">
        <v>14</v>
      </c>
      <c r="AC15" s="14">
        <v>1000</v>
      </c>
      <c r="AD15" s="17">
        <v>14</v>
      </c>
    </row>
    <row r="16" spans="1:30">
      <c r="A16" s="56"/>
      <c r="B16" s="57"/>
      <c r="C16" s="58">
        <v>91</v>
      </c>
      <c r="D16" s="57">
        <v>18</v>
      </c>
      <c r="E16" s="58">
        <v>103</v>
      </c>
      <c r="F16" s="57">
        <v>18</v>
      </c>
      <c r="G16" s="59">
        <v>186</v>
      </c>
      <c r="H16" s="57">
        <v>18</v>
      </c>
      <c r="I16" s="60">
        <v>1431</v>
      </c>
      <c r="J16" s="57">
        <v>18</v>
      </c>
      <c r="K16" s="60">
        <v>3451</v>
      </c>
      <c r="L16" s="57">
        <v>18</v>
      </c>
      <c r="M16" s="61">
        <v>6201</v>
      </c>
      <c r="N16" s="57">
        <v>18</v>
      </c>
      <c r="O16" s="14">
        <v>320</v>
      </c>
      <c r="P16" s="17">
        <v>15</v>
      </c>
      <c r="Q16" s="14">
        <v>620</v>
      </c>
      <c r="R16" s="17">
        <v>15</v>
      </c>
      <c r="S16" s="14"/>
      <c r="T16" s="17">
        <v>15</v>
      </c>
      <c r="U16" s="14">
        <v>150</v>
      </c>
      <c r="V16" s="17">
        <v>15</v>
      </c>
      <c r="W16" s="14">
        <v>560</v>
      </c>
      <c r="X16" s="17">
        <v>15</v>
      </c>
      <c r="Y16" s="14">
        <v>1300</v>
      </c>
      <c r="Z16" s="17">
        <v>15</v>
      </c>
      <c r="AA16" s="14">
        <v>1300</v>
      </c>
      <c r="AB16" s="17">
        <v>15</v>
      </c>
      <c r="AC16" s="14">
        <v>1100</v>
      </c>
      <c r="AD16" s="17">
        <v>15</v>
      </c>
    </row>
    <row r="17" spans="1:30">
      <c r="A17" s="56">
        <v>81</v>
      </c>
      <c r="B17" s="57">
        <v>18</v>
      </c>
      <c r="C17" s="58">
        <v>92</v>
      </c>
      <c r="D17" s="57">
        <v>18</v>
      </c>
      <c r="E17" s="58">
        <v>106</v>
      </c>
      <c r="F17" s="57">
        <v>18</v>
      </c>
      <c r="G17" s="59">
        <v>190</v>
      </c>
      <c r="H17" s="57">
        <v>18</v>
      </c>
      <c r="I17" s="60">
        <v>1460</v>
      </c>
      <c r="J17" s="57">
        <v>18</v>
      </c>
      <c r="K17" s="60">
        <v>3500</v>
      </c>
      <c r="L17" s="57">
        <v>18</v>
      </c>
      <c r="M17" s="61">
        <v>6300</v>
      </c>
      <c r="N17" s="57">
        <v>18</v>
      </c>
      <c r="O17" s="14">
        <v>330</v>
      </c>
      <c r="P17" s="17">
        <v>16</v>
      </c>
      <c r="Q17" s="14">
        <v>640</v>
      </c>
      <c r="R17" s="17">
        <v>16</v>
      </c>
      <c r="S17" s="14">
        <v>105</v>
      </c>
      <c r="T17" s="17">
        <v>16</v>
      </c>
      <c r="U17" s="14">
        <v>155</v>
      </c>
      <c r="V17" s="17">
        <v>16</v>
      </c>
      <c r="W17" s="14">
        <v>580</v>
      </c>
      <c r="X17" s="17">
        <v>16</v>
      </c>
      <c r="Y17" s="14">
        <v>1400</v>
      </c>
      <c r="Z17" s="17">
        <v>16</v>
      </c>
      <c r="AA17" s="14">
        <v>1400</v>
      </c>
      <c r="AB17" s="17">
        <v>16</v>
      </c>
      <c r="AC17" s="14">
        <v>1200</v>
      </c>
      <c r="AD17" s="17">
        <v>16</v>
      </c>
    </row>
    <row r="18" spans="1:30">
      <c r="A18" s="56">
        <v>82</v>
      </c>
      <c r="B18" s="57">
        <v>17</v>
      </c>
      <c r="C18" s="58">
        <v>93</v>
      </c>
      <c r="D18" s="57">
        <v>17</v>
      </c>
      <c r="E18" s="58">
        <v>107</v>
      </c>
      <c r="F18" s="57">
        <v>17</v>
      </c>
      <c r="G18" s="59">
        <v>191</v>
      </c>
      <c r="H18" s="57">
        <v>17</v>
      </c>
      <c r="I18" s="60">
        <v>1461</v>
      </c>
      <c r="J18" s="57">
        <v>17</v>
      </c>
      <c r="K18" s="60">
        <v>3501</v>
      </c>
      <c r="L18" s="57">
        <v>17</v>
      </c>
      <c r="M18" s="61">
        <v>6301</v>
      </c>
      <c r="N18" s="57">
        <v>17</v>
      </c>
      <c r="O18" s="14">
        <v>340</v>
      </c>
      <c r="P18" s="17">
        <v>17</v>
      </c>
      <c r="Q18" s="14">
        <v>660</v>
      </c>
      <c r="R18" s="17">
        <v>17</v>
      </c>
      <c r="S18" s="14"/>
      <c r="T18" s="17">
        <v>17</v>
      </c>
      <c r="U18" s="14">
        <v>160</v>
      </c>
      <c r="V18" s="17">
        <v>17</v>
      </c>
      <c r="W18" s="14">
        <v>600</v>
      </c>
      <c r="X18" s="17">
        <v>17</v>
      </c>
      <c r="Y18" s="14">
        <v>1500</v>
      </c>
      <c r="Z18" s="17">
        <v>17</v>
      </c>
      <c r="AA18" s="14">
        <v>1500</v>
      </c>
      <c r="AB18" s="17">
        <v>17</v>
      </c>
      <c r="AC18" s="14">
        <v>1400</v>
      </c>
      <c r="AD18" s="17">
        <v>17</v>
      </c>
    </row>
    <row r="19" spans="1:30">
      <c r="A19" s="56">
        <v>83</v>
      </c>
      <c r="B19" s="57">
        <v>17</v>
      </c>
      <c r="C19" s="58">
        <v>94</v>
      </c>
      <c r="D19" s="57">
        <v>17</v>
      </c>
      <c r="E19" s="58">
        <v>110</v>
      </c>
      <c r="F19" s="57">
        <v>17</v>
      </c>
      <c r="G19" s="59">
        <v>195</v>
      </c>
      <c r="H19" s="57">
        <v>17</v>
      </c>
      <c r="I19" s="60">
        <v>1490</v>
      </c>
      <c r="J19" s="57">
        <v>17</v>
      </c>
      <c r="K19" s="60">
        <v>3550</v>
      </c>
      <c r="L19" s="57">
        <v>17</v>
      </c>
      <c r="M19" s="61">
        <v>6400</v>
      </c>
      <c r="N19" s="57">
        <v>17</v>
      </c>
      <c r="O19" s="14">
        <v>350</v>
      </c>
      <c r="P19" s="17">
        <v>18</v>
      </c>
      <c r="Q19" s="14">
        <v>680</v>
      </c>
      <c r="R19" s="17">
        <v>18</v>
      </c>
      <c r="S19" s="14">
        <v>110</v>
      </c>
      <c r="T19" s="17">
        <v>18</v>
      </c>
      <c r="U19" s="14">
        <v>165</v>
      </c>
      <c r="V19" s="17">
        <v>18</v>
      </c>
      <c r="W19" s="14">
        <v>620</v>
      </c>
      <c r="X19" s="17">
        <v>18</v>
      </c>
      <c r="Y19" s="14">
        <v>1600</v>
      </c>
      <c r="Z19" s="17">
        <v>18</v>
      </c>
      <c r="AA19" s="14">
        <v>1600</v>
      </c>
      <c r="AB19" s="17">
        <v>18</v>
      </c>
      <c r="AC19" s="14">
        <v>1600</v>
      </c>
      <c r="AD19" s="17">
        <v>18</v>
      </c>
    </row>
    <row r="20" spans="1:30">
      <c r="A20" s="56">
        <v>84</v>
      </c>
      <c r="B20" s="57">
        <v>16</v>
      </c>
      <c r="C20" s="58">
        <v>95</v>
      </c>
      <c r="D20" s="57">
        <v>16</v>
      </c>
      <c r="E20" s="58">
        <v>111</v>
      </c>
      <c r="F20" s="57">
        <v>16</v>
      </c>
      <c r="G20" s="59">
        <v>196</v>
      </c>
      <c r="H20" s="57">
        <v>16</v>
      </c>
      <c r="I20" s="60">
        <v>1491</v>
      </c>
      <c r="J20" s="57">
        <v>16</v>
      </c>
      <c r="K20" s="60">
        <v>3551</v>
      </c>
      <c r="L20" s="57">
        <v>16</v>
      </c>
      <c r="M20" s="61">
        <v>6401</v>
      </c>
      <c r="N20" s="57">
        <v>16</v>
      </c>
      <c r="O20" s="14">
        <v>360</v>
      </c>
      <c r="P20" s="17">
        <v>19</v>
      </c>
      <c r="Q20" s="14">
        <v>700</v>
      </c>
      <c r="R20" s="17">
        <v>19</v>
      </c>
      <c r="S20" s="14"/>
      <c r="T20" s="17">
        <v>19</v>
      </c>
      <c r="U20" s="14">
        <v>170</v>
      </c>
      <c r="V20" s="17">
        <v>19</v>
      </c>
      <c r="W20" s="14">
        <v>640</v>
      </c>
      <c r="X20" s="17">
        <v>19</v>
      </c>
      <c r="Y20" s="14">
        <v>1700</v>
      </c>
      <c r="Z20" s="17">
        <v>19</v>
      </c>
      <c r="AA20" s="14">
        <v>1700</v>
      </c>
      <c r="AB20" s="17">
        <v>19</v>
      </c>
      <c r="AC20" s="14">
        <v>1800</v>
      </c>
      <c r="AD20" s="17">
        <v>19</v>
      </c>
    </row>
    <row r="21" spans="1:30">
      <c r="A21" s="56">
        <v>85</v>
      </c>
      <c r="B21" s="57">
        <v>16</v>
      </c>
      <c r="C21" s="58">
        <v>96</v>
      </c>
      <c r="D21" s="57">
        <v>16</v>
      </c>
      <c r="E21" s="58">
        <v>114</v>
      </c>
      <c r="F21" s="57">
        <v>16</v>
      </c>
      <c r="G21" s="59">
        <v>200</v>
      </c>
      <c r="H21" s="57">
        <v>16</v>
      </c>
      <c r="I21" s="60">
        <v>1520</v>
      </c>
      <c r="J21" s="57">
        <v>16</v>
      </c>
      <c r="K21" s="60">
        <v>4000</v>
      </c>
      <c r="L21" s="57">
        <v>16</v>
      </c>
      <c r="M21" s="61">
        <v>6500</v>
      </c>
      <c r="N21" s="57">
        <v>16</v>
      </c>
      <c r="O21" s="14">
        <v>370</v>
      </c>
      <c r="P21" s="17">
        <v>20</v>
      </c>
      <c r="Q21" s="14">
        <v>725</v>
      </c>
      <c r="R21" s="17">
        <v>20</v>
      </c>
      <c r="S21" s="14">
        <v>115</v>
      </c>
      <c r="T21" s="17">
        <v>20</v>
      </c>
      <c r="U21" s="14">
        <v>180</v>
      </c>
      <c r="V21" s="17">
        <v>20</v>
      </c>
      <c r="W21" s="14">
        <v>670</v>
      </c>
      <c r="X21" s="17">
        <v>20</v>
      </c>
      <c r="Y21" s="14">
        <v>1800</v>
      </c>
      <c r="Z21" s="17">
        <v>20</v>
      </c>
      <c r="AA21" s="14">
        <v>1800</v>
      </c>
      <c r="AB21" s="17">
        <v>20</v>
      </c>
      <c r="AC21" s="14">
        <v>2000</v>
      </c>
      <c r="AD21" s="17">
        <v>20</v>
      </c>
    </row>
    <row r="22" spans="1:30">
      <c r="A22" s="56">
        <v>86</v>
      </c>
      <c r="B22" s="57">
        <v>15</v>
      </c>
      <c r="C22" s="58">
        <v>97</v>
      </c>
      <c r="D22" s="57">
        <v>15</v>
      </c>
      <c r="E22" s="58">
        <v>115</v>
      </c>
      <c r="F22" s="57">
        <v>15</v>
      </c>
      <c r="G22" s="59">
        <v>201</v>
      </c>
      <c r="H22" s="57">
        <v>15</v>
      </c>
      <c r="I22" s="60">
        <v>1521</v>
      </c>
      <c r="J22" s="57">
        <v>15</v>
      </c>
      <c r="K22" s="60">
        <v>4001</v>
      </c>
      <c r="L22" s="57">
        <v>15</v>
      </c>
      <c r="M22" s="61">
        <v>6501</v>
      </c>
      <c r="N22" s="57">
        <v>15</v>
      </c>
      <c r="O22" s="14">
        <v>380</v>
      </c>
      <c r="P22" s="17">
        <v>21</v>
      </c>
      <c r="Q22" s="14">
        <v>750</v>
      </c>
      <c r="R22" s="17">
        <v>21</v>
      </c>
      <c r="S22" s="14"/>
      <c r="T22" s="17">
        <v>21</v>
      </c>
      <c r="U22" s="14">
        <v>190</v>
      </c>
      <c r="V22" s="17">
        <v>21</v>
      </c>
      <c r="W22" s="14">
        <v>700</v>
      </c>
      <c r="X22" s="17">
        <v>21</v>
      </c>
      <c r="Y22" s="14">
        <v>2000</v>
      </c>
      <c r="Z22" s="17">
        <v>21</v>
      </c>
      <c r="AA22" s="14">
        <v>2000</v>
      </c>
      <c r="AB22" s="17">
        <v>21</v>
      </c>
      <c r="AC22" s="14">
        <v>2200</v>
      </c>
      <c r="AD22" s="17">
        <v>21</v>
      </c>
    </row>
    <row r="23" spans="1:30">
      <c r="A23" s="56">
        <v>87</v>
      </c>
      <c r="B23" s="57">
        <v>15</v>
      </c>
      <c r="C23" s="58">
        <v>98</v>
      </c>
      <c r="D23" s="57">
        <v>15</v>
      </c>
      <c r="E23" s="58">
        <v>118</v>
      </c>
      <c r="F23" s="57">
        <v>15</v>
      </c>
      <c r="G23" s="59">
        <v>205</v>
      </c>
      <c r="H23" s="57">
        <v>15</v>
      </c>
      <c r="I23" s="60">
        <v>1550</v>
      </c>
      <c r="J23" s="57">
        <v>15</v>
      </c>
      <c r="K23" s="60">
        <v>4050</v>
      </c>
      <c r="L23" s="57">
        <v>15</v>
      </c>
      <c r="M23" s="61">
        <v>7000</v>
      </c>
      <c r="N23" s="57">
        <v>15</v>
      </c>
      <c r="O23" s="14">
        <v>390</v>
      </c>
      <c r="P23" s="17">
        <v>22</v>
      </c>
      <c r="Q23" s="14">
        <v>775</v>
      </c>
      <c r="R23" s="17">
        <v>22</v>
      </c>
      <c r="S23" s="14">
        <v>120</v>
      </c>
      <c r="T23" s="17">
        <v>22</v>
      </c>
      <c r="U23" s="14">
        <v>200</v>
      </c>
      <c r="V23" s="17">
        <v>22</v>
      </c>
      <c r="W23" s="14">
        <v>750</v>
      </c>
      <c r="X23" s="17">
        <v>22</v>
      </c>
      <c r="Y23" s="14">
        <v>2200</v>
      </c>
      <c r="Z23" s="17">
        <v>22</v>
      </c>
      <c r="AA23" s="14">
        <v>2200</v>
      </c>
      <c r="AB23" s="17">
        <v>22</v>
      </c>
      <c r="AC23" s="14">
        <v>2400</v>
      </c>
      <c r="AD23" s="17">
        <v>22</v>
      </c>
    </row>
    <row r="24" spans="1:30">
      <c r="A24" s="56">
        <v>88</v>
      </c>
      <c r="B24" s="57">
        <v>14</v>
      </c>
      <c r="C24" s="58">
        <v>99</v>
      </c>
      <c r="D24" s="57">
        <v>14</v>
      </c>
      <c r="E24" s="58">
        <v>119</v>
      </c>
      <c r="F24" s="57">
        <v>14</v>
      </c>
      <c r="G24" s="59">
        <v>206</v>
      </c>
      <c r="H24" s="57">
        <v>14</v>
      </c>
      <c r="I24" s="60">
        <v>1551</v>
      </c>
      <c r="J24" s="57">
        <v>14</v>
      </c>
      <c r="K24" s="60">
        <v>4051</v>
      </c>
      <c r="L24" s="57">
        <v>14</v>
      </c>
      <c r="M24" s="61">
        <v>7001</v>
      </c>
      <c r="N24" s="57">
        <v>14</v>
      </c>
      <c r="O24" s="14">
        <v>400</v>
      </c>
      <c r="P24" s="17">
        <v>23</v>
      </c>
      <c r="Q24" s="14">
        <v>800</v>
      </c>
      <c r="R24" s="17">
        <v>23</v>
      </c>
      <c r="S24" s="14">
        <v>125</v>
      </c>
      <c r="T24" s="17">
        <v>23</v>
      </c>
      <c r="U24" s="14">
        <v>210</v>
      </c>
      <c r="V24" s="17">
        <v>23</v>
      </c>
      <c r="W24" s="14">
        <v>800</v>
      </c>
      <c r="X24" s="17">
        <v>23</v>
      </c>
      <c r="Y24" s="14">
        <v>2400</v>
      </c>
      <c r="Z24" s="17">
        <v>23</v>
      </c>
      <c r="AA24" s="14">
        <v>2400</v>
      </c>
      <c r="AB24" s="17">
        <v>23</v>
      </c>
      <c r="AC24" s="14">
        <v>2600</v>
      </c>
      <c r="AD24" s="17">
        <v>23</v>
      </c>
    </row>
    <row r="25" spans="1:30">
      <c r="A25" s="56">
        <v>89</v>
      </c>
      <c r="B25" s="57">
        <v>14</v>
      </c>
      <c r="C25" s="58">
        <v>100</v>
      </c>
      <c r="D25" s="57">
        <v>14</v>
      </c>
      <c r="E25" s="58">
        <v>122</v>
      </c>
      <c r="F25" s="57">
        <v>14</v>
      </c>
      <c r="G25" s="59">
        <v>210</v>
      </c>
      <c r="H25" s="57">
        <v>14</v>
      </c>
      <c r="I25" s="60">
        <v>1580</v>
      </c>
      <c r="J25" s="57">
        <v>14</v>
      </c>
      <c r="K25" s="60">
        <v>4100</v>
      </c>
      <c r="L25" s="57">
        <v>14</v>
      </c>
      <c r="M25" s="61">
        <v>7100</v>
      </c>
      <c r="N25" s="57">
        <v>14</v>
      </c>
      <c r="O25" s="14">
        <v>420</v>
      </c>
      <c r="P25" s="17">
        <v>24</v>
      </c>
      <c r="Q25" s="14">
        <v>850</v>
      </c>
      <c r="R25" s="17">
        <v>24</v>
      </c>
      <c r="S25" s="14">
        <v>130</v>
      </c>
      <c r="T25" s="17">
        <v>24</v>
      </c>
      <c r="U25" s="14">
        <v>230</v>
      </c>
      <c r="V25" s="17">
        <v>24</v>
      </c>
      <c r="W25" s="14">
        <v>850</v>
      </c>
      <c r="X25" s="17">
        <v>24</v>
      </c>
      <c r="Y25" s="14">
        <v>2700</v>
      </c>
      <c r="Z25" s="17">
        <v>24</v>
      </c>
      <c r="AA25" s="14">
        <v>2600</v>
      </c>
      <c r="AB25" s="17">
        <v>24</v>
      </c>
      <c r="AC25" s="14">
        <v>2700</v>
      </c>
      <c r="AD25" s="17">
        <v>24</v>
      </c>
    </row>
    <row r="26" spans="1:30">
      <c r="A26" s="56">
        <v>90</v>
      </c>
      <c r="B26" s="57">
        <v>13</v>
      </c>
      <c r="C26" s="58">
        <v>101</v>
      </c>
      <c r="D26" s="57">
        <v>13</v>
      </c>
      <c r="E26" s="58">
        <v>123</v>
      </c>
      <c r="F26" s="57">
        <v>13</v>
      </c>
      <c r="G26" s="59">
        <v>211</v>
      </c>
      <c r="H26" s="57">
        <v>13</v>
      </c>
      <c r="I26" s="60">
        <v>1581</v>
      </c>
      <c r="J26" s="57">
        <v>13</v>
      </c>
      <c r="K26" s="60">
        <v>4101</v>
      </c>
      <c r="L26" s="57">
        <v>13</v>
      </c>
      <c r="M26" s="61">
        <v>7101</v>
      </c>
      <c r="N26" s="57">
        <v>13</v>
      </c>
      <c r="O26" s="14">
        <v>440</v>
      </c>
      <c r="P26" s="17">
        <v>25</v>
      </c>
      <c r="Q26" s="14">
        <v>950</v>
      </c>
      <c r="R26" s="17">
        <v>25</v>
      </c>
      <c r="S26" s="14">
        <v>135</v>
      </c>
      <c r="T26" s="17">
        <v>25</v>
      </c>
      <c r="U26" s="14">
        <v>250</v>
      </c>
      <c r="V26" s="17">
        <v>25</v>
      </c>
      <c r="W26" s="14">
        <v>950</v>
      </c>
      <c r="X26" s="17">
        <v>25</v>
      </c>
      <c r="Y26" s="14">
        <v>3000</v>
      </c>
      <c r="Z26" s="17">
        <v>25</v>
      </c>
      <c r="AA26" s="14">
        <v>2800</v>
      </c>
      <c r="AB26" s="17">
        <v>25</v>
      </c>
      <c r="AC26" s="14">
        <v>2900</v>
      </c>
      <c r="AD26" s="17">
        <v>25</v>
      </c>
    </row>
    <row r="27" spans="1:30">
      <c r="A27" s="56">
        <v>91</v>
      </c>
      <c r="B27" s="57">
        <v>13</v>
      </c>
      <c r="C27" s="58">
        <v>102</v>
      </c>
      <c r="D27" s="57">
        <v>13</v>
      </c>
      <c r="E27" s="58">
        <v>126</v>
      </c>
      <c r="F27" s="57">
        <v>13</v>
      </c>
      <c r="G27" s="59">
        <v>215</v>
      </c>
      <c r="H27" s="57">
        <v>13</v>
      </c>
      <c r="I27" s="60">
        <v>2020</v>
      </c>
      <c r="J27" s="57">
        <v>13</v>
      </c>
      <c r="K27" s="60">
        <v>4160</v>
      </c>
      <c r="L27" s="57">
        <v>13</v>
      </c>
      <c r="M27" s="61">
        <v>7200</v>
      </c>
      <c r="N27" s="57">
        <v>13</v>
      </c>
    </row>
    <row r="28" spans="1:30">
      <c r="A28" s="56">
        <v>92</v>
      </c>
      <c r="B28" s="57">
        <v>12</v>
      </c>
      <c r="C28" s="58">
        <v>103</v>
      </c>
      <c r="D28" s="57">
        <v>12</v>
      </c>
      <c r="E28" s="58">
        <v>127</v>
      </c>
      <c r="F28" s="57">
        <v>12</v>
      </c>
      <c r="G28" s="59">
        <v>216</v>
      </c>
      <c r="H28" s="57">
        <v>12</v>
      </c>
      <c r="I28" s="60">
        <v>2021</v>
      </c>
      <c r="J28" s="57">
        <v>12</v>
      </c>
      <c r="K28" s="60">
        <v>4161</v>
      </c>
      <c r="L28" s="57">
        <v>12</v>
      </c>
      <c r="M28" s="61">
        <v>7201</v>
      </c>
      <c r="N28" s="57">
        <v>12</v>
      </c>
    </row>
    <row r="29" spans="1:30">
      <c r="A29" s="56">
        <v>94</v>
      </c>
      <c r="B29" s="57">
        <v>12</v>
      </c>
      <c r="C29" s="58">
        <v>105</v>
      </c>
      <c r="D29" s="57">
        <v>12</v>
      </c>
      <c r="E29" s="58">
        <v>130</v>
      </c>
      <c r="F29" s="57">
        <v>12</v>
      </c>
      <c r="G29" s="59">
        <v>220</v>
      </c>
      <c r="H29" s="57">
        <v>12</v>
      </c>
      <c r="I29" s="60">
        <v>2060</v>
      </c>
      <c r="J29" s="57">
        <v>12</v>
      </c>
      <c r="K29" s="60">
        <v>4220</v>
      </c>
      <c r="L29" s="57">
        <v>12</v>
      </c>
      <c r="M29" s="61">
        <v>7300</v>
      </c>
      <c r="N29" s="57">
        <v>12</v>
      </c>
    </row>
    <row r="30" spans="1:30">
      <c r="A30" s="56">
        <v>95</v>
      </c>
      <c r="B30" s="57">
        <v>11</v>
      </c>
      <c r="C30" s="58">
        <v>106</v>
      </c>
      <c r="D30" s="57">
        <v>11</v>
      </c>
      <c r="E30" s="58">
        <v>131</v>
      </c>
      <c r="F30" s="57">
        <v>11</v>
      </c>
      <c r="G30" s="59">
        <v>221</v>
      </c>
      <c r="H30" s="57">
        <v>11</v>
      </c>
      <c r="I30" s="60">
        <v>2061</v>
      </c>
      <c r="J30" s="57">
        <v>11</v>
      </c>
      <c r="K30" s="60">
        <v>4221</v>
      </c>
      <c r="L30" s="57">
        <v>11</v>
      </c>
      <c r="M30" s="61">
        <v>7301</v>
      </c>
      <c r="N30" s="57">
        <v>11</v>
      </c>
    </row>
    <row r="31" spans="1:30">
      <c r="A31" s="56">
        <v>97</v>
      </c>
      <c r="B31" s="57">
        <v>11</v>
      </c>
      <c r="C31" s="58">
        <v>108</v>
      </c>
      <c r="D31" s="57">
        <v>11</v>
      </c>
      <c r="E31" s="58">
        <v>134</v>
      </c>
      <c r="F31" s="57">
        <v>11</v>
      </c>
      <c r="G31" s="59">
        <v>225</v>
      </c>
      <c r="H31" s="57">
        <v>11</v>
      </c>
      <c r="I31" s="60">
        <v>2100</v>
      </c>
      <c r="J31" s="57">
        <v>11</v>
      </c>
      <c r="K31" s="60">
        <v>4300</v>
      </c>
      <c r="L31" s="57">
        <v>11</v>
      </c>
      <c r="M31" s="61">
        <v>7400</v>
      </c>
      <c r="N31" s="57">
        <v>11</v>
      </c>
    </row>
    <row r="32" spans="1:30">
      <c r="A32" s="56">
        <v>98</v>
      </c>
      <c r="B32" s="57">
        <v>10</v>
      </c>
      <c r="C32" s="58">
        <v>109</v>
      </c>
      <c r="D32" s="57">
        <v>10</v>
      </c>
      <c r="E32" s="58">
        <v>135</v>
      </c>
      <c r="F32" s="57">
        <v>10</v>
      </c>
      <c r="G32" s="59">
        <v>226</v>
      </c>
      <c r="H32" s="57">
        <v>10</v>
      </c>
      <c r="I32" s="60">
        <v>2101</v>
      </c>
      <c r="J32" s="57">
        <v>10</v>
      </c>
      <c r="K32" s="60">
        <v>4301</v>
      </c>
      <c r="L32" s="57">
        <v>10</v>
      </c>
      <c r="M32" s="61">
        <v>7401</v>
      </c>
      <c r="N32" s="57">
        <v>10</v>
      </c>
    </row>
    <row r="33" spans="1:14">
      <c r="A33" s="56">
        <v>100</v>
      </c>
      <c r="B33" s="57">
        <v>10</v>
      </c>
      <c r="C33" s="58">
        <v>111</v>
      </c>
      <c r="D33" s="57">
        <v>10</v>
      </c>
      <c r="E33" s="58">
        <v>138</v>
      </c>
      <c r="F33" s="57">
        <v>10</v>
      </c>
      <c r="G33" s="59">
        <v>232</v>
      </c>
      <c r="H33" s="57">
        <v>10</v>
      </c>
      <c r="I33" s="60">
        <v>2150</v>
      </c>
      <c r="J33" s="57">
        <v>10</v>
      </c>
      <c r="K33" s="64">
        <v>4380</v>
      </c>
      <c r="L33" s="57">
        <v>10</v>
      </c>
      <c r="M33" s="61">
        <v>7500</v>
      </c>
      <c r="N33" s="57">
        <v>10</v>
      </c>
    </row>
    <row r="34" spans="1:14">
      <c r="A34" s="56">
        <v>101</v>
      </c>
      <c r="B34" s="57">
        <v>9</v>
      </c>
      <c r="C34" s="58">
        <v>112</v>
      </c>
      <c r="D34" s="57">
        <v>9</v>
      </c>
      <c r="E34" s="58">
        <v>139</v>
      </c>
      <c r="F34" s="57">
        <v>9</v>
      </c>
      <c r="G34" s="59">
        <v>233</v>
      </c>
      <c r="H34" s="57">
        <v>9</v>
      </c>
      <c r="I34" s="60">
        <v>2151</v>
      </c>
      <c r="J34" s="57">
        <v>9</v>
      </c>
      <c r="K34" s="60">
        <v>4381</v>
      </c>
      <c r="L34" s="57">
        <v>9</v>
      </c>
      <c r="M34" s="61">
        <v>7501</v>
      </c>
      <c r="N34" s="57">
        <v>9</v>
      </c>
    </row>
    <row r="35" spans="1:14">
      <c r="A35" s="56">
        <v>103</v>
      </c>
      <c r="B35" s="57">
        <v>9</v>
      </c>
      <c r="C35" s="58">
        <v>114</v>
      </c>
      <c r="D35" s="57">
        <v>9</v>
      </c>
      <c r="E35" s="58">
        <v>142</v>
      </c>
      <c r="F35" s="57">
        <v>9</v>
      </c>
      <c r="G35" s="59">
        <v>239</v>
      </c>
      <c r="H35" s="57">
        <v>9</v>
      </c>
      <c r="I35" s="60">
        <v>2200</v>
      </c>
      <c r="J35" s="57">
        <v>9</v>
      </c>
      <c r="K35" s="60">
        <v>4460</v>
      </c>
      <c r="L35" s="57">
        <v>9</v>
      </c>
      <c r="M35" s="61">
        <v>8000</v>
      </c>
      <c r="N35" s="57">
        <v>9</v>
      </c>
    </row>
    <row r="36" spans="1:14">
      <c r="A36" s="56">
        <v>104</v>
      </c>
      <c r="B36" s="57">
        <v>8</v>
      </c>
      <c r="C36" s="58">
        <v>115</v>
      </c>
      <c r="D36" s="57">
        <v>8</v>
      </c>
      <c r="E36" s="58">
        <v>143</v>
      </c>
      <c r="F36" s="57">
        <v>8</v>
      </c>
      <c r="G36" s="59">
        <v>240</v>
      </c>
      <c r="H36" s="57">
        <v>8</v>
      </c>
      <c r="I36" s="60">
        <v>2201</v>
      </c>
      <c r="J36" s="57">
        <v>8</v>
      </c>
      <c r="K36" s="60">
        <v>4461</v>
      </c>
      <c r="L36" s="57">
        <v>8</v>
      </c>
      <c r="M36" s="61">
        <v>8001</v>
      </c>
      <c r="N36" s="57">
        <v>8</v>
      </c>
    </row>
    <row r="37" spans="1:14">
      <c r="A37" s="56">
        <v>106</v>
      </c>
      <c r="B37" s="57">
        <v>8</v>
      </c>
      <c r="C37" s="58">
        <v>118</v>
      </c>
      <c r="D37" s="57">
        <v>8</v>
      </c>
      <c r="E37" s="58">
        <v>146</v>
      </c>
      <c r="F37" s="57">
        <v>8</v>
      </c>
      <c r="G37" s="59">
        <v>246</v>
      </c>
      <c r="H37" s="57">
        <v>8</v>
      </c>
      <c r="I37" s="60">
        <v>2250</v>
      </c>
      <c r="J37" s="57">
        <v>8</v>
      </c>
      <c r="K37" s="60">
        <v>4540</v>
      </c>
      <c r="L37" s="57">
        <v>8</v>
      </c>
      <c r="M37" s="61">
        <v>8100</v>
      </c>
      <c r="N37" s="57">
        <v>8</v>
      </c>
    </row>
    <row r="38" spans="1:14">
      <c r="A38" s="56">
        <v>107</v>
      </c>
      <c r="B38" s="57">
        <v>7</v>
      </c>
      <c r="C38" s="58">
        <v>119</v>
      </c>
      <c r="D38" s="57">
        <v>7</v>
      </c>
      <c r="E38" s="58">
        <v>147</v>
      </c>
      <c r="F38" s="57">
        <v>7</v>
      </c>
      <c r="G38" s="59">
        <v>247</v>
      </c>
      <c r="H38" s="57">
        <v>7</v>
      </c>
      <c r="I38" s="60">
        <v>2251</v>
      </c>
      <c r="J38" s="57">
        <v>7</v>
      </c>
      <c r="K38" s="60">
        <v>4541</v>
      </c>
      <c r="L38" s="57">
        <v>7</v>
      </c>
      <c r="M38" s="61">
        <v>8101</v>
      </c>
      <c r="N38" s="57">
        <v>7</v>
      </c>
    </row>
    <row r="39" spans="1:14">
      <c r="A39" s="56">
        <v>110</v>
      </c>
      <c r="B39" s="57">
        <v>7</v>
      </c>
      <c r="C39" s="58">
        <v>122</v>
      </c>
      <c r="D39" s="57">
        <v>7</v>
      </c>
      <c r="E39" s="58">
        <v>150</v>
      </c>
      <c r="F39" s="57">
        <v>7</v>
      </c>
      <c r="G39" s="59">
        <v>253</v>
      </c>
      <c r="H39" s="57">
        <v>7</v>
      </c>
      <c r="I39" s="60">
        <v>2300</v>
      </c>
      <c r="J39" s="57">
        <v>7</v>
      </c>
      <c r="K39" s="60">
        <v>5020</v>
      </c>
      <c r="L39" s="57">
        <v>7</v>
      </c>
      <c r="M39" s="61">
        <v>8200</v>
      </c>
      <c r="N39" s="57">
        <v>7</v>
      </c>
    </row>
    <row r="40" spans="1:14">
      <c r="A40" s="56">
        <v>111</v>
      </c>
      <c r="B40" s="57">
        <v>6</v>
      </c>
      <c r="C40" s="58">
        <v>123</v>
      </c>
      <c r="D40" s="57">
        <v>6</v>
      </c>
      <c r="E40" s="58">
        <v>151</v>
      </c>
      <c r="F40" s="57">
        <v>6</v>
      </c>
      <c r="G40" s="59">
        <v>254</v>
      </c>
      <c r="H40" s="57">
        <v>6</v>
      </c>
      <c r="I40" s="60">
        <v>2301</v>
      </c>
      <c r="J40" s="57">
        <v>6</v>
      </c>
      <c r="K40" s="60">
        <v>5021</v>
      </c>
      <c r="L40" s="57">
        <v>6</v>
      </c>
      <c r="M40" s="61">
        <v>8201</v>
      </c>
      <c r="N40" s="57">
        <v>6</v>
      </c>
    </row>
    <row r="41" spans="1:14">
      <c r="A41" s="56">
        <v>112</v>
      </c>
      <c r="B41" s="57">
        <v>6</v>
      </c>
      <c r="C41" s="58">
        <v>126</v>
      </c>
      <c r="D41" s="57">
        <v>6</v>
      </c>
      <c r="E41" s="58">
        <v>154</v>
      </c>
      <c r="F41" s="57">
        <v>6</v>
      </c>
      <c r="G41" s="59">
        <v>260</v>
      </c>
      <c r="H41" s="57">
        <v>6</v>
      </c>
      <c r="I41" s="60">
        <v>2350</v>
      </c>
      <c r="J41" s="57">
        <v>6</v>
      </c>
      <c r="K41" s="60">
        <v>5100</v>
      </c>
      <c r="L41" s="57">
        <v>6</v>
      </c>
      <c r="M41" s="61">
        <v>8300</v>
      </c>
      <c r="N41" s="57">
        <v>6</v>
      </c>
    </row>
    <row r="42" spans="1:14">
      <c r="A42" s="56">
        <v>113</v>
      </c>
      <c r="B42" s="57">
        <v>5</v>
      </c>
      <c r="C42" s="58">
        <v>127</v>
      </c>
      <c r="D42" s="57">
        <v>5</v>
      </c>
      <c r="E42" s="58">
        <v>155</v>
      </c>
      <c r="F42" s="57">
        <v>5</v>
      </c>
      <c r="G42" s="59">
        <v>261</v>
      </c>
      <c r="H42" s="57">
        <v>5</v>
      </c>
      <c r="I42" s="60">
        <v>2351</v>
      </c>
      <c r="J42" s="57">
        <v>5</v>
      </c>
      <c r="K42" s="60">
        <v>5101</v>
      </c>
      <c r="L42" s="57">
        <v>5</v>
      </c>
      <c r="M42" s="61">
        <v>8301</v>
      </c>
      <c r="N42" s="57">
        <v>5</v>
      </c>
    </row>
    <row r="43" spans="1:14">
      <c r="A43" s="56">
        <v>115</v>
      </c>
      <c r="B43" s="57">
        <v>5</v>
      </c>
      <c r="C43" s="58">
        <v>130</v>
      </c>
      <c r="D43" s="57">
        <v>5</v>
      </c>
      <c r="E43" s="58">
        <v>158</v>
      </c>
      <c r="F43" s="57">
        <v>5</v>
      </c>
      <c r="G43" s="59">
        <v>267</v>
      </c>
      <c r="H43" s="57">
        <v>5</v>
      </c>
      <c r="I43" s="60">
        <v>2400</v>
      </c>
      <c r="J43" s="57">
        <v>5</v>
      </c>
      <c r="K43" s="60">
        <v>5200</v>
      </c>
      <c r="L43" s="57">
        <v>5</v>
      </c>
      <c r="M43" s="61">
        <v>8400</v>
      </c>
      <c r="N43" s="57">
        <v>5</v>
      </c>
    </row>
    <row r="44" spans="1:14">
      <c r="A44" s="56">
        <v>116</v>
      </c>
      <c r="B44" s="57">
        <v>4</v>
      </c>
      <c r="C44" s="58">
        <v>131</v>
      </c>
      <c r="D44" s="57">
        <v>4</v>
      </c>
      <c r="E44" s="58">
        <v>159</v>
      </c>
      <c r="F44" s="57">
        <v>4</v>
      </c>
      <c r="G44" s="59">
        <v>268</v>
      </c>
      <c r="H44" s="57">
        <v>4</v>
      </c>
      <c r="I44" s="60">
        <v>2401</v>
      </c>
      <c r="J44" s="57">
        <v>4</v>
      </c>
      <c r="K44" s="60">
        <v>5201</v>
      </c>
      <c r="L44" s="57">
        <v>4</v>
      </c>
      <c r="M44" s="61">
        <v>8401</v>
      </c>
      <c r="N44" s="57">
        <v>4</v>
      </c>
    </row>
    <row r="45" spans="1:14">
      <c r="A45" s="56">
        <v>118</v>
      </c>
      <c r="B45" s="57">
        <v>4</v>
      </c>
      <c r="C45" s="58">
        <v>135</v>
      </c>
      <c r="D45" s="57">
        <v>4</v>
      </c>
      <c r="E45" s="58">
        <v>162</v>
      </c>
      <c r="F45" s="57">
        <v>4</v>
      </c>
      <c r="G45" s="59">
        <v>274</v>
      </c>
      <c r="H45" s="57">
        <v>4</v>
      </c>
      <c r="I45" s="60">
        <v>2450</v>
      </c>
      <c r="J45" s="57">
        <v>4</v>
      </c>
      <c r="K45" s="60">
        <v>5300</v>
      </c>
      <c r="L45" s="57">
        <v>4</v>
      </c>
      <c r="M45" s="61">
        <v>8500</v>
      </c>
      <c r="N45" s="57">
        <v>4</v>
      </c>
    </row>
    <row r="46" spans="1:14">
      <c r="A46" s="56">
        <v>119</v>
      </c>
      <c r="B46" s="57">
        <v>3</v>
      </c>
      <c r="C46" s="58">
        <v>136</v>
      </c>
      <c r="D46" s="57">
        <v>3</v>
      </c>
      <c r="E46" s="58">
        <v>163</v>
      </c>
      <c r="F46" s="57">
        <v>3</v>
      </c>
      <c r="G46" s="59">
        <v>275</v>
      </c>
      <c r="H46" s="57">
        <v>3</v>
      </c>
      <c r="I46" s="60">
        <v>2451</v>
      </c>
      <c r="J46" s="57">
        <v>3</v>
      </c>
      <c r="K46" s="60">
        <v>5301</v>
      </c>
      <c r="L46" s="57">
        <v>3</v>
      </c>
      <c r="M46" s="61">
        <v>8501</v>
      </c>
      <c r="N46" s="57">
        <v>3</v>
      </c>
    </row>
    <row r="47" spans="1:14">
      <c r="A47" s="65">
        <v>122</v>
      </c>
      <c r="B47" s="57">
        <v>3</v>
      </c>
      <c r="C47" s="66">
        <v>140</v>
      </c>
      <c r="D47" s="57">
        <v>3</v>
      </c>
      <c r="E47" s="66">
        <v>166</v>
      </c>
      <c r="F47" s="57">
        <v>3</v>
      </c>
      <c r="G47" s="67">
        <v>281</v>
      </c>
      <c r="H47" s="57">
        <v>3</v>
      </c>
      <c r="I47" s="68">
        <v>2500</v>
      </c>
      <c r="J47" s="57">
        <v>3</v>
      </c>
      <c r="K47" s="68">
        <v>5400</v>
      </c>
      <c r="L47" s="57">
        <v>3</v>
      </c>
      <c r="M47" s="69">
        <v>9000</v>
      </c>
      <c r="N47" s="57">
        <v>3</v>
      </c>
    </row>
    <row r="48" spans="1:14">
      <c r="A48" s="65">
        <v>123</v>
      </c>
      <c r="B48" s="57">
        <v>2</v>
      </c>
      <c r="C48" s="66">
        <v>141</v>
      </c>
      <c r="D48" s="57">
        <v>2</v>
      </c>
      <c r="E48" s="66">
        <v>167</v>
      </c>
      <c r="F48" s="57">
        <v>2</v>
      </c>
      <c r="G48" s="67">
        <v>282</v>
      </c>
      <c r="H48" s="57">
        <v>2</v>
      </c>
      <c r="I48" s="68">
        <v>2501</v>
      </c>
      <c r="J48" s="57">
        <v>2</v>
      </c>
      <c r="K48" s="68">
        <v>5401</v>
      </c>
      <c r="L48" s="57">
        <v>2</v>
      </c>
      <c r="M48" s="69">
        <v>9001</v>
      </c>
      <c r="N48" s="57">
        <v>2</v>
      </c>
    </row>
    <row r="49" spans="1:14">
      <c r="A49" s="65">
        <v>126</v>
      </c>
      <c r="B49" s="57">
        <v>2</v>
      </c>
      <c r="C49" s="66">
        <v>145</v>
      </c>
      <c r="D49" s="57">
        <v>2</v>
      </c>
      <c r="E49" s="66">
        <v>170</v>
      </c>
      <c r="F49" s="57">
        <v>2</v>
      </c>
      <c r="G49" s="67">
        <v>288</v>
      </c>
      <c r="H49" s="57">
        <v>2</v>
      </c>
      <c r="I49" s="68">
        <v>2550</v>
      </c>
      <c r="J49" s="57">
        <v>2</v>
      </c>
      <c r="K49" s="68">
        <v>5450</v>
      </c>
      <c r="L49" s="57">
        <v>2</v>
      </c>
      <c r="M49" s="69">
        <v>9100</v>
      </c>
      <c r="N49" s="57">
        <v>2</v>
      </c>
    </row>
    <row r="50" spans="1:14" ht="13.5" thickBot="1">
      <c r="A50" s="70">
        <v>127</v>
      </c>
      <c r="B50" s="57">
        <v>1</v>
      </c>
      <c r="C50" s="71">
        <v>146</v>
      </c>
      <c r="D50" s="57">
        <v>1</v>
      </c>
      <c r="E50" s="71">
        <v>171</v>
      </c>
      <c r="F50" s="57">
        <v>2</v>
      </c>
      <c r="G50" s="72">
        <v>289</v>
      </c>
      <c r="H50" s="57">
        <v>1</v>
      </c>
      <c r="I50" s="73">
        <v>2551</v>
      </c>
      <c r="J50" s="57">
        <v>1</v>
      </c>
      <c r="K50" s="73">
        <v>5451</v>
      </c>
      <c r="L50" s="57">
        <v>1</v>
      </c>
      <c r="M50" s="74">
        <v>9101</v>
      </c>
      <c r="N50" s="57">
        <v>1</v>
      </c>
    </row>
    <row r="51" spans="1:14" ht="13.5" thickTop="1">
      <c r="A51" s="75" t="s">
        <v>4</v>
      </c>
      <c r="B51" s="76" t="s">
        <v>15</v>
      </c>
      <c r="C51" s="75" t="s">
        <v>22</v>
      </c>
      <c r="D51" s="76" t="s">
        <v>15</v>
      </c>
      <c r="E51" s="75" t="s">
        <v>28</v>
      </c>
      <c r="F51" s="76" t="s">
        <v>15</v>
      </c>
      <c r="G51" s="75" t="s">
        <v>23</v>
      </c>
      <c r="H51" s="76" t="s">
        <v>15</v>
      </c>
      <c r="I51" s="77" t="s">
        <v>7</v>
      </c>
      <c r="J51" s="76" t="s">
        <v>15</v>
      </c>
      <c r="K51" s="77" t="s">
        <v>24</v>
      </c>
      <c r="L51" s="76" t="s">
        <v>15</v>
      </c>
      <c r="M51" s="77" t="s">
        <v>25</v>
      </c>
      <c r="N51" s="76" t="s">
        <v>15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22"/>
  <dimension ref="A1:AH51"/>
  <sheetViews>
    <sheetView workbookViewId="0">
      <selection activeCell="I1" sqref="I1:J65536"/>
    </sheetView>
  </sheetViews>
  <sheetFormatPr baseColWidth="10" defaultColWidth="8.625" defaultRowHeight="12.75"/>
  <cols>
    <col min="1" max="1" width="4.625" style="98" bestFit="1" customWidth="1"/>
    <col min="2" max="2" width="4.125" style="90" bestFit="1" customWidth="1"/>
    <col min="3" max="3" width="4.625" style="98" bestFit="1" customWidth="1"/>
    <col min="4" max="4" width="4.125" style="90" bestFit="1" customWidth="1"/>
    <col min="5" max="5" width="6.75" style="98" bestFit="1" customWidth="1"/>
    <col min="6" max="6" width="4.125" style="90" bestFit="1" customWidth="1"/>
    <col min="7" max="7" width="5.5" style="98" bestFit="1" customWidth="1"/>
    <col min="8" max="8" width="4.125" style="90" bestFit="1" customWidth="1"/>
    <col min="9" max="9" width="5.5" style="99" bestFit="1" customWidth="1"/>
    <col min="10" max="10" width="4.125" style="90" bestFit="1" customWidth="1"/>
    <col min="11" max="11" width="6.375" style="99" bestFit="1" customWidth="1"/>
    <col min="12" max="12" width="4.125" style="90" bestFit="1" customWidth="1"/>
    <col min="13" max="13" width="6.375" style="99" bestFit="1" customWidth="1"/>
    <col min="14" max="14" width="4.125" style="90" bestFit="1" customWidth="1"/>
    <col min="15" max="15" width="11.125" style="99" bestFit="1" customWidth="1"/>
    <col min="16" max="16" width="4.125" style="90" bestFit="1" customWidth="1"/>
    <col min="17" max="17" width="11.125" style="99" bestFit="1" customWidth="1"/>
    <col min="18" max="18" width="4.125" style="90" bestFit="1" customWidth="1"/>
    <col min="19" max="19" width="9.875" style="100" bestFit="1" customWidth="1"/>
    <col min="20" max="20" width="4.125" style="90" bestFit="1" customWidth="1"/>
    <col min="21" max="21" width="4.875" style="100" bestFit="1" customWidth="1"/>
    <col min="22" max="22" width="4.125" style="90" bestFit="1" customWidth="1"/>
    <col min="23" max="23" width="8.5" style="100" bestFit="1" customWidth="1"/>
    <col min="24" max="24" width="4.125" style="90" bestFit="1" customWidth="1"/>
    <col min="25" max="25" width="7.375" style="100" bestFit="1" customWidth="1"/>
    <col min="26" max="26" width="4.125" style="90" bestFit="1" customWidth="1"/>
    <col min="27" max="27" width="6" style="100" bestFit="1" customWidth="1"/>
    <col min="28" max="28" width="4.125" style="90" bestFit="1" customWidth="1"/>
    <col min="29" max="29" width="7" style="100" customWidth="1"/>
    <col min="30" max="30" width="4.125" style="90" bestFit="1" customWidth="1"/>
    <col min="31" max="31" width="8.25" style="100" bestFit="1" customWidth="1"/>
    <col min="32" max="32" width="4.125" style="90" bestFit="1" customWidth="1"/>
    <col min="33" max="33" width="8.75" style="100" bestFit="1" customWidth="1"/>
    <col min="34" max="34" width="4.125" style="90" bestFit="1" customWidth="1"/>
    <col min="35" max="16384" width="8.625" style="90"/>
  </cols>
  <sheetData>
    <row r="1" spans="1:34" s="85" customFormat="1" ht="13.5" thickBot="1">
      <c r="A1" s="81" t="s">
        <v>4</v>
      </c>
      <c r="B1" s="82" t="s">
        <v>15</v>
      </c>
      <c r="C1" s="81" t="s">
        <v>22</v>
      </c>
      <c r="D1" s="82" t="s">
        <v>15</v>
      </c>
      <c r="E1" s="81" t="s">
        <v>28</v>
      </c>
      <c r="F1" s="82" t="s">
        <v>15</v>
      </c>
      <c r="G1" s="81" t="s">
        <v>23</v>
      </c>
      <c r="H1" s="82" t="s">
        <v>15</v>
      </c>
      <c r="I1" s="83" t="s">
        <v>7</v>
      </c>
      <c r="J1" s="82" t="s">
        <v>15</v>
      </c>
      <c r="K1" s="83" t="s">
        <v>24</v>
      </c>
      <c r="L1" s="82" t="s">
        <v>15</v>
      </c>
      <c r="M1" s="83" t="s">
        <v>35</v>
      </c>
      <c r="N1" s="82" t="s">
        <v>15</v>
      </c>
      <c r="O1" s="83" t="s">
        <v>25</v>
      </c>
      <c r="P1" s="82" t="s">
        <v>15</v>
      </c>
      <c r="Q1" s="83" t="s">
        <v>36</v>
      </c>
      <c r="R1" s="82" t="s">
        <v>15</v>
      </c>
      <c r="S1" s="84" t="s">
        <v>29</v>
      </c>
      <c r="T1" s="82" t="s">
        <v>15</v>
      </c>
      <c r="U1" s="84" t="s">
        <v>37</v>
      </c>
      <c r="V1" s="82" t="s">
        <v>15</v>
      </c>
      <c r="W1" s="84" t="s">
        <v>30</v>
      </c>
      <c r="X1" s="82" t="s">
        <v>15</v>
      </c>
      <c r="Y1" s="84" t="s">
        <v>31</v>
      </c>
      <c r="Z1" s="82" t="s">
        <v>15</v>
      </c>
      <c r="AA1" s="84" t="s">
        <v>32</v>
      </c>
      <c r="AB1" s="82" t="s">
        <v>15</v>
      </c>
      <c r="AC1" s="84" t="s">
        <v>33</v>
      </c>
      <c r="AD1" s="82" t="s">
        <v>15</v>
      </c>
      <c r="AE1" s="84" t="s">
        <v>34</v>
      </c>
      <c r="AF1" s="82" t="s">
        <v>15</v>
      </c>
      <c r="AG1" s="84" t="s">
        <v>38</v>
      </c>
      <c r="AH1" s="82" t="s">
        <v>15</v>
      </c>
    </row>
    <row r="2" spans="1:34" ht="13.5" thickTop="1">
      <c r="A2" s="86">
        <v>0</v>
      </c>
      <c r="B2" s="87">
        <v>25</v>
      </c>
      <c r="C2" s="86">
        <v>0</v>
      </c>
      <c r="D2" s="87">
        <v>25</v>
      </c>
      <c r="E2" s="86">
        <v>0</v>
      </c>
      <c r="F2" s="87">
        <v>25</v>
      </c>
      <c r="G2" s="86">
        <v>0</v>
      </c>
      <c r="H2" s="87">
        <v>25</v>
      </c>
      <c r="I2" s="88">
        <v>0</v>
      </c>
      <c r="J2" s="87">
        <v>25</v>
      </c>
      <c r="K2" s="88">
        <v>0</v>
      </c>
      <c r="L2" s="87">
        <v>25</v>
      </c>
      <c r="M2" s="88">
        <v>0</v>
      </c>
      <c r="N2" s="87">
        <v>25</v>
      </c>
      <c r="O2" s="88">
        <v>0</v>
      </c>
      <c r="P2" s="87">
        <v>25</v>
      </c>
      <c r="Q2" s="88">
        <v>0</v>
      </c>
      <c r="R2" s="87">
        <v>25</v>
      </c>
      <c r="S2" s="89">
        <v>0</v>
      </c>
      <c r="T2" s="87">
        <v>1</v>
      </c>
      <c r="U2" s="89">
        <v>0</v>
      </c>
      <c r="V2" s="87">
        <v>1</v>
      </c>
      <c r="W2" s="89">
        <v>0</v>
      </c>
      <c r="X2" s="87">
        <v>1</v>
      </c>
      <c r="Y2" s="89">
        <v>0</v>
      </c>
      <c r="Z2" s="87">
        <v>1</v>
      </c>
      <c r="AA2" s="89">
        <v>0</v>
      </c>
      <c r="AB2" s="87">
        <v>1</v>
      </c>
      <c r="AC2" s="89">
        <v>0</v>
      </c>
      <c r="AD2" s="87">
        <v>1</v>
      </c>
      <c r="AE2" s="89">
        <v>0</v>
      </c>
      <c r="AF2" s="87">
        <v>1</v>
      </c>
      <c r="AG2" s="89">
        <v>0</v>
      </c>
      <c r="AH2" s="87">
        <v>1</v>
      </c>
    </row>
    <row r="3" spans="1:34">
      <c r="A3" s="23">
        <v>68</v>
      </c>
      <c r="B3" s="91">
        <v>25</v>
      </c>
      <c r="C3" s="23">
        <v>79</v>
      </c>
      <c r="D3" s="91">
        <v>25</v>
      </c>
      <c r="E3" s="23">
        <v>87</v>
      </c>
      <c r="F3" s="91">
        <v>25</v>
      </c>
      <c r="G3" s="23">
        <v>154</v>
      </c>
      <c r="H3" s="91">
        <v>25</v>
      </c>
      <c r="I3" s="92">
        <v>1240</v>
      </c>
      <c r="J3" s="91">
        <v>25</v>
      </c>
      <c r="K3" s="92">
        <v>3080</v>
      </c>
      <c r="L3" s="91">
        <v>25</v>
      </c>
      <c r="M3" s="92">
        <v>7000</v>
      </c>
      <c r="N3" s="91">
        <v>25</v>
      </c>
      <c r="O3" s="92">
        <v>5100</v>
      </c>
      <c r="P3" s="91">
        <v>25</v>
      </c>
      <c r="Q3" s="92">
        <v>11300</v>
      </c>
      <c r="R3" s="91">
        <v>25</v>
      </c>
      <c r="S3" s="93">
        <v>210</v>
      </c>
      <c r="T3" s="91">
        <v>2</v>
      </c>
      <c r="U3" s="93">
        <v>500</v>
      </c>
      <c r="V3" s="91">
        <v>2</v>
      </c>
      <c r="W3" s="93">
        <v>80</v>
      </c>
      <c r="X3" s="91">
        <v>2</v>
      </c>
      <c r="Y3" s="89">
        <v>20</v>
      </c>
      <c r="Z3" s="91">
        <v>2</v>
      </c>
      <c r="AA3" s="93">
        <v>400</v>
      </c>
      <c r="AB3" s="91">
        <v>2</v>
      </c>
      <c r="AC3" s="93">
        <v>200</v>
      </c>
      <c r="AD3" s="91">
        <v>2</v>
      </c>
      <c r="AE3" s="93">
        <v>500</v>
      </c>
      <c r="AF3" s="91">
        <v>2</v>
      </c>
      <c r="AG3" s="93">
        <v>300</v>
      </c>
      <c r="AH3" s="91">
        <v>2</v>
      </c>
    </row>
    <row r="4" spans="1:34">
      <c r="A4" s="23"/>
      <c r="B4" s="91"/>
      <c r="C4" s="23">
        <v>80</v>
      </c>
      <c r="D4" s="91">
        <v>24</v>
      </c>
      <c r="E4" s="23">
        <v>88</v>
      </c>
      <c r="F4" s="91">
        <v>24</v>
      </c>
      <c r="G4" s="23">
        <v>155</v>
      </c>
      <c r="H4" s="91">
        <v>24</v>
      </c>
      <c r="I4" s="92">
        <v>1241</v>
      </c>
      <c r="J4" s="91">
        <v>24</v>
      </c>
      <c r="K4" s="92">
        <v>9081</v>
      </c>
      <c r="L4" s="91">
        <v>24</v>
      </c>
      <c r="M4" s="92">
        <v>7001</v>
      </c>
      <c r="N4" s="91">
        <v>24</v>
      </c>
      <c r="O4" s="92">
        <v>5101</v>
      </c>
      <c r="P4" s="91">
        <v>24</v>
      </c>
      <c r="Q4" s="92">
        <v>11301</v>
      </c>
      <c r="R4" s="91">
        <v>24</v>
      </c>
      <c r="S4" s="93"/>
      <c r="T4" s="91"/>
      <c r="U4" s="93"/>
      <c r="V4" s="91"/>
      <c r="W4" s="93"/>
      <c r="X4" s="91"/>
      <c r="Y4" s="93"/>
      <c r="Z4" s="91"/>
      <c r="AA4" s="93"/>
      <c r="AB4" s="91"/>
      <c r="AC4" s="93"/>
      <c r="AD4" s="91"/>
      <c r="AE4" s="93"/>
      <c r="AF4" s="91"/>
      <c r="AG4" s="93"/>
      <c r="AH4" s="91"/>
    </row>
    <row r="5" spans="1:34">
      <c r="A5" s="23">
        <v>69</v>
      </c>
      <c r="B5" s="91">
        <v>24</v>
      </c>
      <c r="C5" s="23">
        <v>81</v>
      </c>
      <c r="D5" s="91">
        <v>24</v>
      </c>
      <c r="E5" s="23">
        <v>89</v>
      </c>
      <c r="F5" s="91">
        <v>24</v>
      </c>
      <c r="G5" s="23">
        <v>157</v>
      </c>
      <c r="H5" s="91">
        <v>24</v>
      </c>
      <c r="I5" s="92">
        <v>1260</v>
      </c>
      <c r="J5" s="91">
        <v>24</v>
      </c>
      <c r="K5" s="92">
        <v>3120</v>
      </c>
      <c r="L5" s="91">
        <v>24</v>
      </c>
      <c r="M5" s="92">
        <v>7100</v>
      </c>
      <c r="N5" s="91">
        <v>24</v>
      </c>
      <c r="O5" s="92">
        <v>5200</v>
      </c>
      <c r="P5" s="91">
        <v>24</v>
      </c>
      <c r="Q5" s="92">
        <v>11550</v>
      </c>
      <c r="R5" s="91">
        <v>24</v>
      </c>
      <c r="S5" s="93">
        <v>230</v>
      </c>
      <c r="T5" s="91">
        <v>3</v>
      </c>
      <c r="U5" s="93">
        <v>550</v>
      </c>
      <c r="V5" s="91">
        <v>3</v>
      </c>
      <c r="W5" s="93">
        <v>85</v>
      </c>
      <c r="X5" s="91">
        <v>3</v>
      </c>
      <c r="Y5" s="89">
        <v>30</v>
      </c>
      <c r="Z5" s="91">
        <v>3</v>
      </c>
      <c r="AA5" s="93">
        <v>440</v>
      </c>
      <c r="AB5" s="91">
        <v>3</v>
      </c>
      <c r="AC5" s="93">
        <v>300</v>
      </c>
      <c r="AD5" s="91">
        <v>3</v>
      </c>
      <c r="AE5" s="93">
        <v>600</v>
      </c>
      <c r="AF5" s="91">
        <v>3</v>
      </c>
      <c r="AG5" s="93">
        <v>400</v>
      </c>
      <c r="AH5" s="91">
        <v>3</v>
      </c>
    </row>
    <row r="6" spans="1:34">
      <c r="A6" s="23"/>
      <c r="B6" s="91"/>
      <c r="C6" s="23">
        <v>82</v>
      </c>
      <c r="D6" s="91">
        <v>23</v>
      </c>
      <c r="E6" s="23">
        <v>90</v>
      </c>
      <c r="F6" s="91">
        <v>23</v>
      </c>
      <c r="G6" s="23">
        <v>158</v>
      </c>
      <c r="H6" s="91">
        <v>23</v>
      </c>
      <c r="I6" s="92">
        <v>1261</v>
      </c>
      <c r="J6" s="91">
        <v>23</v>
      </c>
      <c r="K6" s="92">
        <v>3121</v>
      </c>
      <c r="L6" s="91">
        <v>23</v>
      </c>
      <c r="M6" s="92">
        <v>7101</v>
      </c>
      <c r="N6" s="91">
        <v>23</v>
      </c>
      <c r="O6" s="92">
        <v>5201</v>
      </c>
      <c r="P6" s="91">
        <v>23</v>
      </c>
      <c r="Q6" s="92">
        <v>11551</v>
      </c>
      <c r="R6" s="91">
        <v>23</v>
      </c>
      <c r="S6" s="93"/>
      <c r="T6" s="91"/>
      <c r="U6" s="93"/>
      <c r="V6" s="91"/>
      <c r="W6" s="93"/>
      <c r="X6" s="91"/>
      <c r="Y6" s="93"/>
      <c r="Z6" s="91"/>
      <c r="AA6" s="93"/>
      <c r="AB6" s="91"/>
      <c r="AC6" s="93"/>
      <c r="AD6" s="91"/>
      <c r="AE6" s="93"/>
      <c r="AF6" s="91"/>
      <c r="AG6" s="93"/>
      <c r="AH6" s="91"/>
    </row>
    <row r="7" spans="1:34">
      <c r="A7" s="23">
        <v>70</v>
      </c>
      <c r="B7" s="91">
        <v>23</v>
      </c>
      <c r="C7" s="23">
        <v>83</v>
      </c>
      <c r="D7" s="91">
        <v>23</v>
      </c>
      <c r="E7" s="23">
        <v>91</v>
      </c>
      <c r="F7" s="91">
        <v>23</v>
      </c>
      <c r="G7" s="23">
        <v>160</v>
      </c>
      <c r="H7" s="91">
        <v>23</v>
      </c>
      <c r="I7" s="92">
        <v>1280</v>
      </c>
      <c r="J7" s="91">
        <v>23</v>
      </c>
      <c r="K7" s="92">
        <v>3160</v>
      </c>
      <c r="L7" s="91">
        <v>23</v>
      </c>
      <c r="M7" s="92">
        <v>7200</v>
      </c>
      <c r="N7" s="91">
        <v>23</v>
      </c>
      <c r="O7" s="92">
        <v>5300</v>
      </c>
      <c r="P7" s="91">
        <v>23</v>
      </c>
      <c r="Q7" s="92">
        <v>12100</v>
      </c>
      <c r="R7" s="91">
        <v>23</v>
      </c>
      <c r="S7" s="93">
        <v>240</v>
      </c>
      <c r="T7" s="91">
        <v>4</v>
      </c>
      <c r="U7" s="93">
        <v>575</v>
      </c>
      <c r="V7" s="91">
        <v>4</v>
      </c>
      <c r="W7" s="93"/>
      <c r="X7" s="91">
        <v>4</v>
      </c>
      <c r="Y7" s="89">
        <v>40</v>
      </c>
      <c r="Z7" s="91">
        <v>4</v>
      </c>
      <c r="AA7" s="93">
        <v>480</v>
      </c>
      <c r="AB7" s="91">
        <v>4</v>
      </c>
      <c r="AC7" s="93">
        <v>400</v>
      </c>
      <c r="AD7" s="91">
        <v>4</v>
      </c>
      <c r="AE7" s="93">
        <v>700</v>
      </c>
      <c r="AF7" s="91">
        <v>4</v>
      </c>
      <c r="AG7" s="93">
        <v>500</v>
      </c>
      <c r="AH7" s="91">
        <v>4</v>
      </c>
    </row>
    <row r="8" spans="1:34">
      <c r="A8" s="23">
        <v>71</v>
      </c>
      <c r="B8" s="91">
        <v>22</v>
      </c>
      <c r="C8" s="23">
        <v>84</v>
      </c>
      <c r="D8" s="91">
        <v>22</v>
      </c>
      <c r="E8" s="23">
        <v>92</v>
      </c>
      <c r="F8" s="91">
        <v>22</v>
      </c>
      <c r="G8" s="23">
        <v>161</v>
      </c>
      <c r="H8" s="91">
        <v>22</v>
      </c>
      <c r="I8" s="92">
        <v>1281</v>
      </c>
      <c r="J8" s="91">
        <v>22</v>
      </c>
      <c r="K8" s="92">
        <v>3161</v>
      </c>
      <c r="L8" s="91">
        <v>22</v>
      </c>
      <c r="M8" s="92">
        <v>7201</v>
      </c>
      <c r="N8" s="91">
        <v>22</v>
      </c>
      <c r="O8" s="92">
        <v>5301</v>
      </c>
      <c r="P8" s="91">
        <v>22</v>
      </c>
      <c r="Q8" s="92">
        <v>12101</v>
      </c>
      <c r="R8" s="91">
        <v>22</v>
      </c>
      <c r="S8" s="93"/>
      <c r="T8" s="91"/>
      <c r="U8" s="93"/>
      <c r="V8" s="91"/>
      <c r="W8" s="93"/>
      <c r="X8" s="91"/>
      <c r="Y8" s="93"/>
      <c r="Z8" s="91"/>
      <c r="AA8" s="93"/>
      <c r="AB8" s="91"/>
      <c r="AC8" s="93"/>
      <c r="AD8" s="91"/>
      <c r="AE8" s="93"/>
      <c r="AF8" s="91"/>
      <c r="AG8" s="93"/>
      <c r="AH8" s="91"/>
    </row>
    <row r="9" spans="1:34">
      <c r="A9" s="23">
        <v>72</v>
      </c>
      <c r="B9" s="91">
        <v>22</v>
      </c>
      <c r="C9" s="23">
        <v>85</v>
      </c>
      <c r="D9" s="91">
        <v>22</v>
      </c>
      <c r="E9" s="23">
        <v>94</v>
      </c>
      <c r="F9" s="91">
        <v>22</v>
      </c>
      <c r="G9" s="23">
        <v>163</v>
      </c>
      <c r="H9" s="91">
        <v>22</v>
      </c>
      <c r="I9" s="92">
        <v>1300</v>
      </c>
      <c r="J9" s="91">
        <v>22</v>
      </c>
      <c r="K9" s="92">
        <v>3200</v>
      </c>
      <c r="L9" s="91">
        <v>22</v>
      </c>
      <c r="M9" s="92">
        <v>7300</v>
      </c>
      <c r="N9" s="91">
        <v>22</v>
      </c>
      <c r="O9" s="92">
        <v>5400</v>
      </c>
      <c r="P9" s="91">
        <v>22</v>
      </c>
      <c r="Q9" s="92">
        <v>12250</v>
      </c>
      <c r="R9" s="91">
        <v>22</v>
      </c>
      <c r="S9" s="93">
        <v>250</v>
      </c>
      <c r="T9" s="91">
        <v>5</v>
      </c>
      <c r="U9" s="93">
        <v>600</v>
      </c>
      <c r="V9" s="91">
        <v>5</v>
      </c>
      <c r="W9" s="93">
        <v>90</v>
      </c>
      <c r="X9" s="91">
        <v>5</v>
      </c>
      <c r="Y9" s="89">
        <v>50</v>
      </c>
      <c r="Z9" s="91">
        <v>5</v>
      </c>
      <c r="AA9" s="93">
        <v>520</v>
      </c>
      <c r="AB9" s="91">
        <v>5</v>
      </c>
      <c r="AC9" s="93">
        <v>500</v>
      </c>
      <c r="AD9" s="91">
        <v>5</v>
      </c>
      <c r="AE9" s="93">
        <v>800</v>
      </c>
      <c r="AF9" s="91">
        <v>5</v>
      </c>
      <c r="AG9" s="93">
        <v>600</v>
      </c>
      <c r="AH9" s="91">
        <v>5</v>
      </c>
    </row>
    <row r="10" spans="1:34">
      <c r="A10" s="23">
        <v>73</v>
      </c>
      <c r="B10" s="91">
        <v>21</v>
      </c>
      <c r="C10" s="23">
        <v>86</v>
      </c>
      <c r="D10" s="91">
        <v>21</v>
      </c>
      <c r="E10" s="23">
        <v>95</v>
      </c>
      <c r="F10" s="91">
        <v>21</v>
      </c>
      <c r="G10" s="23">
        <v>164</v>
      </c>
      <c r="H10" s="91">
        <v>21</v>
      </c>
      <c r="I10" s="92">
        <v>1301</v>
      </c>
      <c r="J10" s="91">
        <v>21</v>
      </c>
      <c r="K10" s="92">
        <v>3201</v>
      </c>
      <c r="L10" s="91">
        <v>21</v>
      </c>
      <c r="M10" s="92">
        <v>7301</v>
      </c>
      <c r="N10" s="91">
        <v>21</v>
      </c>
      <c r="O10" s="92">
        <v>5401</v>
      </c>
      <c r="P10" s="91">
        <v>21</v>
      </c>
      <c r="Q10" s="92">
        <v>12251</v>
      </c>
      <c r="R10" s="91">
        <v>21</v>
      </c>
      <c r="S10" s="93"/>
      <c r="T10" s="91"/>
      <c r="U10" s="93"/>
      <c r="V10" s="91"/>
      <c r="W10" s="93"/>
      <c r="X10" s="91"/>
      <c r="Y10" s="93"/>
      <c r="Z10" s="91"/>
      <c r="AA10" s="93"/>
      <c r="AB10" s="91"/>
      <c r="AC10" s="93"/>
      <c r="AD10" s="91"/>
      <c r="AE10" s="93"/>
      <c r="AF10" s="91"/>
      <c r="AG10" s="93"/>
      <c r="AH10" s="91"/>
    </row>
    <row r="11" spans="1:34">
      <c r="A11" s="23">
        <v>74</v>
      </c>
      <c r="B11" s="91">
        <v>21</v>
      </c>
      <c r="C11" s="23">
        <v>87</v>
      </c>
      <c r="D11" s="91">
        <v>21</v>
      </c>
      <c r="E11" s="23">
        <v>97</v>
      </c>
      <c r="F11" s="91">
        <v>21</v>
      </c>
      <c r="G11" s="23">
        <v>166</v>
      </c>
      <c r="H11" s="91">
        <v>21</v>
      </c>
      <c r="I11" s="92">
        <v>1320</v>
      </c>
      <c r="J11" s="91">
        <v>21</v>
      </c>
      <c r="K11" s="92">
        <v>3250</v>
      </c>
      <c r="L11" s="91">
        <v>21</v>
      </c>
      <c r="M11" s="92">
        <v>7400</v>
      </c>
      <c r="N11" s="91">
        <v>21</v>
      </c>
      <c r="O11" s="92">
        <v>5500</v>
      </c>
      <c r="P11" s="91">
        <v>21</v>
      </c>
      <c r="Q11" s="92">
        <v>12400</v>
      </c>
      <c r="R11" s="91">
        <v>21</v>
      </c>
      <c r="S11" s="93">
        <v>260</v>
      </c>
      <c r="T11" s="91">
        <v>6</v>
      </c>
      <c r="U11" s="93">
        <v>625</v>
      </c>
      <c r="V11" s="91">
        <v>6</v>
      </c>
      <c r="W11" s="93"/>
      <c r="X11" s="91">
        <v>6</v>
      </c>
      <c r="Y11" s="89">
        <v>60</v>
      </c>
      <c r="Z11" s="91">
        <v>6</v>
      </c>
      <c r="AA11" s="93">
        <v>560</v>
      </c>
      <c r="AB11" s="91">
        <v>6</v>
      </c>
      <c r="AC11" s="93">
        <v>600</v>
      </c>
      <c r="AD11" s="91">
        <v>6</v>
      </c>
      <c r="AE11" s="93">
        <v>900</v>
      </c>
      <c r="AF11" s="91">
        <v>6</v>
      </c>
      <c r="AG11" s="93">
        <v>700</v>
      </c>
      <c r="AH11" s="91">
        <v>6</v>
      </c>
    </row>
    <row r="12" spans="1:34">
      <c r="A12" s="23">
        <v>75</v>
      </c>
      <c r="B12" s="91">
        <v>20</v>
      </c>
      <c r="C12" s="23">
        <v>88</v>
      </c>
      <c r="D12" s="91">
        <v>20</v>
      </c>
      <c r="E12" s="23">
        <v>98</v>
      </c>
      <c r="F12" s="91">
        <v>20</v>
      </c>
      <c r="G12" s="23">
        <v>167</v>
      </c>
      <c r="H12" s="91">
        <v>20</v>
      </c>
      <c r="I12" s="92">
        <v>1321</v>
      </c>
      <c r="J12" s="91">
        <v>20</v>
      </c>
      <c r="K12" s="92">
        <v>3251</v>
      </c>
      <c r="L12" s="91">
        <v>20</v>
      </c>
      <c r="M12" s="92">
        <v>7401</v>
      </c>
      <c r="N12" s="91">
        <v>20</v>
      </c>
      <c r="O12" s="92">
        <v>5501</v>
      </c>
      <c r="P12" s="91">
        <v>20</v>
      </c>
      <c r="Q12" s="92">
        <v>12401</v>
      </c>
      <c r="R12" s="91">
        <v>20</v>
      </c>
      <c r="S12" s="93"/>
      <c r="T12" s="91"/>
      <c r="U12" s="93"/>
      <c r="V12" s="91"/>
      <c r="W12" s="93"/>
      <c r="X12" s="91"/>
      <c r="Y12" s="93"/>
      <c r="Z12" s="91"/>
      <c r="AA12" s="93"/>
      <c r="AB12" s="91"/>
      <c r="AC12" s="93"/>
      <c r="AD12" s="91"/>
      <c r="AE12" s="93"/>
      <c r="AF12" s="91"/>
      <c r="AG12" s="93"/>
      <c r="AH12" s="91"/>
    </row>
    <row r="13" spans="1:34">
      <c r="A13" s="23">
        <v>76</v>
      </c>
      <c r="B13" s="91">
        <v>20</v>
      </c>
      <c r="C13" s="23">
        <v>89</v>
      </c>
      <c r="D13" s="91">
        <v>20</v>
      </c>
      <c r="E13" s="23">
        <v>100</v>
      </c>
      <c r="F13" s="91">
        <v>20</v>
      </c>
      <c r="G13" s="23">
        <v>170</v>
      </c>
      <c r="H13" s="91">
        <v>20</v>
      </c>
      <c r="I13" s="92">
        <v>1340</v>
      </c>
      <c r="J13" s="91">
        <v>20</v>
      </c>
      <c r="K13" s="92">
        <v>3300</v>
      </c>
      <c r="L13" s="91">
        <v>20</v>
      </c>
      <c r="M13" s="92">
        <v>7500</v>
      </c>
      <c r="N13" s="91">
        <v>20</v>
      </c>
      <c r="O13" s="92">
        <v>6000</v>
      </c>
      <c r="P13" s="91">
        <v>20</v>
      </c>
      <c r="Q13" s="92">
        <v>12550</v>
      </c>
      <c r="R13" s="91">
        <v>20</v>
      </c>
      <c r="S13" s="93">
        <v>270</v>
      </c>
      <c r="T13" s="91">
        <v>7</v>
      </c>
      <c r="U13" s="93">
        <v>650</v>
      </c>
      <c r="V13" s="91">
        <v>7</v>
      </c>
      <c r="W13" s="93">
        <v>95</v>
      </c>
      <c r="X13" s="91">
        <v>7</v>
      </c>
      <c r="Y13" s="89">
        <v>70</v>
      </c>
      <c r="Z13" s="91">
        <v>7</v>
      </c>
      <c r="AA13" s="93">
        <v>600</v>
      </c>
      <c r="AB13" s="91">
        <v>7</v>
      </c>
      <c r="AC13" s="93">
        <v>700</v>
      </c>
      <c r="AD13" s="91">
        <v>7</v>
      </c>
      <c r="AE13" s="93">
        <v>1000</v>
      </c>
      <c r="AF13" s="91">
        <v>7</v>
      </c>
      <c r="AG13" s="93">
        <v>800</v>
      </c>
      <c r="AH13" s="91">
        <v>7</v>
      </c>
    </row>
    <row r="14" spans="1:34">
      <c r="A14" s="23">
        <v>77</v>
      </c>
      <c r="B14" s="91">
        <v>19</v>
      </c>
      <c r="C14" s="23">
        <v>90</v>
      </c>
      <c r="D14" s="91">
        <v>19</v>
      </c>
      <c r="E14" s="23">
        <v>101</v>
      </c>
      <c r="F14" s="91">
        <v>19</v>
      </c>
      <c r="G14" s="23">
        <v>171</v>
      </c>
      <c r="H14" s="91">
        <v>19</v>
      </c>
      <c r="I14" s="92">
        <v>1341</v>
      </c>
      <c r="J14" s="91">
        <v>19</v>
      </c>
      <c r="K14" s="92">
        <v>3301</v>
      </c>
      <c r="L14" s="91">
        <v>19</v>
      </c>
      <c r="M14" s="92">
        <v>7501</v>
      </c>
      <c r="N14" s="91">
        <v>19</v>
      </c>
      <c r="O14" s="92">
        <v>6001</v>
      </c>
      <c r="P14" s="91">
        <v>19</v>
      </c>
      <c r="Q14" s="92">
        <v>12551</v>
      </c>
      <c r="R14" s="91">
        <v>19</v>
      </c>
      <c r="S14" s="93"/>
      <c r="T14" s="91"/>
      <c r="U14" s="93"/>
      <c r="V14" s="91"/>
      <c r="W14" s="93"/>
      <c r="X14" s="91"/>
      <c r="Y14" s="93"/>
      <c r="Z14" s="91"/>
      <c r="AA14" s="93"/>
      <c r="AB14" s="91"/>
      <c r="AC14" s="93"/>
      <c r="AD14" s="91"/>
      <c r="AE14" s="93"/>
      <c r="AF14" s="91"/>
      <c r="AG14" s="93"/>
      <c r="AH14" s="91"/>
    </row>
    <row r="15" spans="1:34">
      <c r="A15" s="23">
        <v>78</v>
      </c>
      <c r="B15" s="91">
        <v>19</v>
      </c>
      <c r="C15" s="23">
        <v>91</v>
      </c>
      <c r="D15" s="91">
        <v>19</v>
      </c>
      <c r="E15" s="23">
        <v>103</v>
      </c>
      <c r="F15" s="91">
        <v>19</v>
      </c>
      <c r="G15" s="23">
        <v>175</v>
      </c>
      <c r="H15" s="91">
        <v>19</v>
      </c>
      <c r="I15" s="92">
        <v>1370</v>
      </c>
      <c r="J15" s="91">
        <v>19</v>
      </c>
      <c r="K15" s="92">
        <v>3370</v>
      </c>
      <c r="L15" s="91">
        <v>19</v>
      </c>
      <c r="M15" s="92">
        <v>8050</v>
      </c>
      <c r="N15" s="91">
        <v>19</v>
      </c>
      <c r="O15" s="92">
        <v>6100</v>
      </c>
      <c r="P15" s="91">
        <v>19</v>
      </c>
      <c r="Q15" s="92">
        <v>13100</v>
      </c>
      <c r="R15" s="91">
        <v>19</v>
      </c>
      <c r="S15" s="93">
        <v>280</v>
      </c>
      <c r="T15" s="91">
        <v>8</v>
      </c>
      <c r="U15" s="93">
        <v>675</v>
      </c>
      <c r="V15" s="91">
        <v>8</v>
      </c>
      <c r="W15" s="93"/>
      <c r="X15" s="91">
        <v>8</v>
      </c>
      <c r="Y15" s="93">
        <v>80</v>
      </c>
      <c r="Z15" s="91">
        <v>8</v>
      </c>
      <c r="AA15" s="93">
        <v>625</v>
      </c>
      <c r="AB15" s="91">
        <v>8</v>
      </c>
      <c r="AC15" s="93">
        <v>800</v>
      </c>
      <c r="AD15" s="91">
        <v>8</v>
      </c>
      <c r="AE15" s="93">
        <v>1100</v>
      </c>
      <c r="AF15" s="91">
        <v>8</v>
      </c>
      <c r="AG15" s="93">
        <v>900</v>
      </c>
      <c r="AH15" s="91">
        <v>8</v>
      </c>
    </row>
    <row r="16" spans="1:34">
      <c r="A16" s="23">
        <v>79</v>
      </c>
      <c r="B16" s="91">
        <v>18</v>
      </c>
      <c r="C16" s="23">
        <v>92</v>
      </c>
      <c r="D16" s="91">
        <v>18</v>
      </c>
      <c r="E16" s="23">
        <v>104</v>
      </c>
      <c r="F16" s="91">
        <v>18</v>
      </c>
      <c r="G16" s="23">
        <v>176</v>
      </c>
      <c r="H16" s="91">
        <v>18</v>
      </c>
      <c r="I16" s="92">
        <v>1371</v>
      </c>
      <c r="J16" s="91">
        <v>18</v>
      </c>
      <c r="K16" s="92">
        <v>3371</v>
      </c>
      <c r="L16" s="91">
        <v>18</v>
      </c>
      <c r="M16" s="92">
        <v>8051</v>
      </c>
      <c r="N16" s="91">
        <v>18</v>
      </c>
      <c r="O16" s="92">
        <v>6101</v>
      </c>
      <c r="P16" s="91">
        <v>18</v>
      </c>
      <c r="Q16" s="92">
        <v>13101</v>
      </c>
      <c r="R16" s="91">
        <v>18</v>
      </c>
      <c r="S16" s="93"/>
      <c r="T16" s="91"/>
      <c r="U16" s="93"/>
      <c r="V16" s="91"/>
      <c r="W16" s="93"/>
      <c r="X16" s="91"/>
      <c r="Y16" s="93"/>
      <c r="Z16" s="91"/>
      <c r="AA16" s="93"/>
      <c r="AB16" s="91"/>
      <c r="AC16" s="93"/>
      <c r="AD16" s="91"/>
      <c r="AE16" s="93"/>
      <c r="AF16" s="91"/>
      <c r="AG16" s="93"/>
      <c r="AH16" s="91"/>
    </row>
    <row r="17" spans="1:34">
      <c r="A17" s="23">
        <v>81</v>
      </c>
      <c r="B17" s="91">
        <v>18</v>
      </c>
      <c r="C17" s="23">
        <v>93</v>
      </c>
      <c r="D17" s="91">
        <v>18</v>
      </c>
      <c r="E17" s="23">
        <v>106</v>
      </c>
      <c r="F17" s="91">
        <v>18</v>
      </c>
      <c r="G17" s="23">
        <v>180</v>
      </c>
      <c r="H17" s="91">
        <v>18</v>
      </c>
      <c r="I17" s="92">
        <v>1400</v>
      </c>
      <c r="J17" s="91">
        <v>18</v>
      </c>
      <c r="K17" s="92">
        <v>3440</v>
      </c>
      <c r="L17" s="91">
        <v>18</v>
      </c>
      <c r="M17" s="92">
        <v>8200</v>
      </c>
      <c r="N17" s="91">
        <v>18</v>
      </c>
      <c r="O17" s="92">
        <v>6200</v>
      </c>
      <c r="P17" s="91">
        <v>18</v>
      </c>
      <c r="Q17" s="92">
        <v>13250</v>
      </c>
      <c r="R17" s="91">
        <v>18</v>
      </c>
      <c r="S17" s="93">
        <v>290</v>
      </c>
      <c r="T17" s="91">
        <v>9</v>
      </c>
      <c r="U17" s="93">
        <v>700</v>
      </c>
      <c r="V17" s="91">
        <v>9</v>
      </c>
      <c r="W17" s="93">
        <v>100</v>
      </c>
      <c r="X17" s="91">
        <v>9</v>
      </c>
      <c r="Y17" s="93">
        <v>90</v>
      </c>
      <c r="Z17" s="91">
        <v>9</v>
      </c>
      <c r="AA17" s="93">
        <v>650</v>
      </c>
      <c r="AB17" s="91">
        <v>9</v>
      </c>
      <c r="AC17" s="93">
        <v>900</v>
      </c>
      <c r="AD17" s="91">
        <v>9</v>
      </c>
      <c r="AE17" s="93">
        <v>1200</v>
      </c>
      <c r="AF17" s="91">
        <v>9</v>
      </c>
      <c r="AG17" s="93">
        <v>1000</v>
      </c>
      <c r="AH17" s="91">
        <v>9</v>
      </c>
    </row>
    <row r="18" spans="1:34">
      <c r="A18" s="23">
        <v>82</v>
      </c>
      <c r="B18" s="91">
        <v>17</v>
      </c>
      <c r="C18" s="23">
        <v>94</v>
      </c>
      <c r="D18" s="91">
        <v>17</v>
      </c>
      <c r="E18" s="23">
        <v>107</v>
      </c>
      <c r="F18" s="91">
        <v>17</v>
      </c>
      <c r="G18" s="23">
        <v>181</v>
      </c>
      <c r="H18" s="91">
        <v>17</v>
      </c>
      <c r="I18" s="92">
        <v>1401</v>
      </c>
      <c r="J18" s="91">
        <v>17</v>
      </c>
      <c r="K18" s="92">
        <v>3441</v>
      </c>
      <c r="L18" s="91">
        <v>17</v>
      </c>
      <c r="M18" s="92">
        <v>8201</v>
      </c>
      <c r="N18" s="91">
        <v>17</v>
      </c>
      <c r="O18" s="92">
        <v>6201</v>
      </c>
      <c r="P18" s="91">
        <v>17</v>
      </c>
      <c r="Q18" s="92">
        <v>13251</v>
      </c>
      <c r="R18" s="91">
        <v>17</v>
      </c>
      <c r="S18" s="93"/>
      <c r="T18" s="91"/>
      <c r="U18" s="93"/>
      <c r="V18" s="91"/>
      <c r="W18" s="93"/>
      <c r="X18" s="91"/>
      <c r="Y18" s="93"/>
      <c r="Z18" s="91"/>
      <c r="AA18" s="93"/>
      <c r="AB18" s="91"/>
      <c r="AC18" s="93"/>
      <c r="AD18" s="91"/>
      <c r="AE18" s="93"/>
      <c r="AF18" s="91"/>
      <c r="AG18" s="93"/>
      <c r="AH18" s="91"/>
    </row>
    <row r="19" spans="1:34">
      <c r="A19" s="23">
        <v>84</v>
      </c>
      <c r="B19" s="91">
        <v>17</v>
      </c>
      <c r="C19" s="23">
        <v>96</v>
      </c>
      <c r="D19" s="91">
        <v>17</v>
      </c>
      <c r="E19" s="23">
        <v>109</v>
      </c>
      <c r="F19" s="91">
        <v>17</v>
      </c>
      <c r="G19" s="23">
        <v>185</v>
      </c>
      <c r="H19" s="91">
        <v>17</v>
      </c>
      <c r="I19" s="92">
        <v>1430</v>
      </c>
      <c r="J19" s="91">
        <v>17</v>
      </c>
      <c r="K19" s="92">
        <v>3510</v>
      </c>
      <c r="L19" s="91">
        <v>17</v>
      </c>
      <c r="M19" s="92">
        <v>8350</v>
      </c>
      <c r="N19" s="91">
        <v>17</v>
      </c>
      <c r="O19" s="92">
        <v>6300</v>
      </c>
      <c r="P19" s="91">
        <v>17</v>
      </c>
      <c r="Q19" s="92">
        <v>13400</v>
      </c>
      <c r="R19" s="91">
        <v>17</v>
      </c>
      <c r="S19" s="93">
        <v>300</v>
      </c>
      <c r="T19" s="91">
        <v>10</v>
      </c>
      <c r="U19" s="93">
        <v>720</v>
      </c>
      <c r="V19" s="91">
        <v>10</v>
      </c>
      <c r="W19" s="93"/>
      <c r="X19" s="91">
        <v>10</v>
      </c>
      <c r="Y19" s="93">
        <v>100</v>
      </c>
      <c r="Z19" s="91">
        <v>10</v>
      </c>
      <c r="AA19" s="93">
        <v>675</v>
      </c>
      <c r="AB19" s="91">
        <v>10</v>
      </c>
      <c r="AC19" s="93">
        <v>1000</v>
      </c>
      <c r="AD19" s="91">
        <v>10</v>
      </c>
      <c r="AE19" s="93">
        <v>1300</v>
      </c>
      <c r="AF19" s="91">
        <v>10</v>
      </c>
      <c r="AG19" s="93">
        <v>1100</v>
      </c>
      <c r="AH19" s="91">
        <v>10</v>
      </c>
    </row>
    <row r="20" spans="1:34">
      <c r="A20" s="23">
        <v>85</v>
      </c>
      <c r="B20" s="91">
        <v>16</v>
      </c>
      <c r="C20" s="23">
        <v>97</v>
      </c>
      <c r="D20" s="91">
        <v>16</v>
      </c>
      <c r="E20" s="23">
        <v>110</v>
      </c>
      <c r="F20" s="91">
        <v>16</v>
      </c>
      <c r="G20" s="23">
        <v>186</v>
      </c>
      <c r="H20" s="91">
        <v>16</v>
      </c>
      <c r="I20" s="92">
        <v>1431</v>
      </c>
      <c r="J20" s="91">
        <v>16</v>
      </c>
      <c r="K20" s="92">
        <v>3511</v>
      </c>
      <c r="L20" s="91">
        <v>16</v>
      </c>
      <c r="M20" s="92">
        <v>8351</v>
      </c>
      <c r="N20" s="91">
        <v>16</v>
      </c>
      <c r="O20" s="92">
        <v>6301</v>
      </c>
      <c r="P20" s="91">
        <v>16</v>
      </c>
      <c r="Q20" s="92">
        <v>13401</v>
      </c>
      <c r="R20" s="91">
        <v>16</v>
      </c>
      <c r="S20" s="93"/>
      <c r="T20" s="91"/>
      <c r="U20" s="93"/>
      <c r="V20" s="91"/>
      <c r="W20" s="93"/>
      <c r="X20" s="91"/>
      <c r="Y20" s="93"/>
      <c r="Z20" s="91"/>
      <c r="AA20" s="93"/>
      <c r="AB20" s="91"/>
      <c r="AC20" s="93"/>
      <c r="AD20" s="91"/>
      <c r="AE20" s="93"/>
      <c r="AF20" s="91"/>
      <c r="AG20" s="93"/>
      <c r="AH20" s="91"/>
    </row>
    <row r="21" spans="1:34">
      <c r="A21" s="23">
        <v>87</v>
      </c>
      <c r="B21" s="91">
        <v>16</v>
      </c>
      <c r="C21" s="23">
        <v>99</v>
      </c>
      <c r="D21" s="91">
        <v>16</v>
      </c>
      <c r="E21" s="23">
        <v>112</v>
      </c>
      <c r="F21" s="91">
        <v>16</v>
      </c>
      <c r="G21" s="23">
        <v>190</v>
      </c>
      <c r="H21" s="91">
        <v>16</v>
      </c>
      <c r="I21" s="92">
        <v>1460</v>
      </c>
      <c r="J21" s="91">
        <v>16</v>
      </c>
      <c r="K21" s="92">
        <v>3580</v>
      </c>
      <c r="L21" s="91">
        <v>16</v>
      </c>
      <c r="M21" s="92">
        <v>8500</v>
      </c>
      <c r="N21" s="91">
        <v>16</v>
      </c>
      <c r="O21" s="92">
        <v>6400</v>
      </c>
      <c r="P21" s="91">
        <v>16</v>
      </c>
      <c r="Q21" s="92">
        <v>14000</v>
      </c>
      <c r="R21" s="91">
        <v>16</v>
      </c>
      <c r="S21" s="93">
        <v>310</v>
      </c>
      <c r="T21" s="91">
        <v>11</v>
      </c>
      <c r="U21" s="93">
        <v>740</v>
      </c>
      <c r="V21" s="91">
        <v>11</v>
      </c>
      <c r="W21" s="93">
        <v>105</v>
      </c>
      <c r="X21" s="91">
        <v>11</v>
      </c>
      <c r="Y21" s="93">
        <v>110</v>
      </c>
      <c r="Z21" s="91">
        <v>11</v>
      </c>
      <c r="AA21" s="93">
        <v>700</v>
      </c>
      <c r="AB21" s="91">
        <v>11</v>
      </c>
      <c r="AC21" s="93">
        <v>1100</v>
      </c>
      <c r="AD21" s="91">
        <v>11</v>
      </c>
      <c r="AE21" s="93">
        <v>1400</v>
      </c>
      <c r="AF21" s="91">
        <v>11</v>
      </c>
      <c r="AG21" s="93">
        <v>1200</v>
      </c>
      <c r="AH21" s="91">
        <v>11</v>
      </c>
    </row>
    <row r="22" spans="1:34">
      <c r="A22" s="23">
        <v>88</v>
      </c>
      <c r="B22" s="91">
        <v>15</v>
      </c>
      <c r="C22" s="23">
        <v>100</v>
      </c>
      <c r="D22" s="91">
        <v>15</v>
      </c>
      <c r="E22" s="23">
        <v>113</v>
      </c>
      <c r="F22" s="91">
        <v>15</v>
      </c>
      <c r="G22" s="23">
        <v>191</v>
      </c>
      <c r="H22" s="91">
        <v>15</v>
      </c>
      <c r="I22" s="92">
        <v>1461</v>
      </c>
      <c r="J22" s="91">
        <v>15</v>
      </c>
      <c r="K22" s="92">
        <v>3581</v>
      </c>
      <c r="L22" s="91">
        <v>15</v>
      </c>
      <c r="M22" s="92">
        <v>8501</v>
      </c>
      <c r="N22" s="91">
        <v>15</v>
      </c>
      <c r="O22" s="92">
        <v>6401</v>
      </c>
      <c r="P22" s="91">
        <v>15</v>
      </c>
      <c r="Q22" s="92">
        <v>14001</v>
      </c>
      <c r="R22" s="91">
        <v>15</v>
      </c>
      <c r="S22" s="93"/>
      <c r="T22" s="91"/>
      <c r="U22" s="93"/>
      <c r="V22" s="91"/>
      <c r="W22" s="93"/>
      <c r="X22" s="91"/>
      <c r="Y22" s="93"/>
      <c r="Z22" s="91"/>
      <c r="AA22" s="93"/>
      <c r="AB22" s="91"/>
      <c r="AC22" s="93"/>
      <c r="AD22" s="91"/>
      <c r="AE22" s="93"/>
      <c r="AF22" s="91"/>
      <c r="AG22" s="93"/>
      <c r="AH22" s="91"/>
    </row>
    <row r="23" spans="1:34">
      <c r="A23" s="23">
        <v>90</v>
      </c>
      <c r="B23" s="91">
        <v>15</v>
      </c>
      <c r="C23" s="23">
        <v>102</v>
      </c>
      <c r="D23" s="91">
        <v>15</v>
      </c>
      <c r="E23" s="23">
        <v>115</v>
      </c>
      <c r="F23" s="91">
        <v>15</v>
      </c>
      <c r="G23" s="23">
        <v>195</v>
      </c>
      <c r="H23" s="91">
        <v>15</v>
      </c>
      <c r="I23" s="92">
        <v>1490</v>
      </c>
      <c r="J23" s="91">
        <v>15</v>
      </c>
      <c r="K23" s="92">
        <v>4050</v>
      </c>
      <c r="L23" s="91">
        <v>15</v>
      </c>
      <c r="M23" s="92">
        <v>9050</v>
      </c>
      <c r="N23" s="91">
        <v>15</v>
      </c>
      <c r="O23" s="92">
        <v>6500</v>
      </c>
      <c r="P23" s="91">
        <v>15</v>
      </c>
      <c r="Q23" s="92">
        <v>14200</v>
      </c>
      <c r="R23" s="91">
        <v>15</v>
      </c>
      <c r="S23" s="93">
        <v>320</v>
      </c>
      <c r="T23" s="91">
        <v>12</v>
      </c>
      <c r="U23" s="93">
        <v>760</v>
      </c>
      <c r="V23" s="91">
        <v>12</v>
      </c>
      <c r="W23" s="93"/>
      <c r="X23" s="91">
        <v>12</v>
      </c>
      <c r="Y23" s="93">
        <v>120</v>
      </c>
      <c r="Z23" s="91">
        <v>12</v>
      </c>
      <c r="AA23" s="93">
        <v>720</v>
      </c>
      <c r="AB23" s="91">
        <v>12</v>
      </c>
      <c r="AC23" s="93">
        <v>1200</v>
      </c>
      <c r="AD23" s="91">
        <v>12</v>
      </c>
      <c r="AE23" s="93">
        <v>1500</v>
      </c>
      <c r="AF23" s="91">
        <v>12</v>
      </c>
      <c r="AG23" s="93">
        <v>1300</v>
      </c>
      <c r="AH23" s="91">
        <v>12</v>
      </c>
    </row>
    <row r="24" spans="1:34">
      <c r="A24" s="23">
        <v>91</v>
      </c>
      <c r="B24" s="91">
        <v>14</v>
      </c>
      <c r="C24" s="23">
        <v>103</v>
      </c>
      <c r="D24" s="91">
        <v>14</v>
      </c>
      <c r="E24" s="23">
        <v>116</v>
      </c>
      <c r="F24" s="91">
        <v>14</v>
      </c>
      <c r="G24" s="23">
        <v>196</v>
      </c>
      <c r="H24" s="91">
        <v>14</v>
      </c>
      <c r="I24" s="92">
        <v>1491</v>
      </c>
      <c r="J24" s="91">
        <v>14</v>
      </c>
      <c r="K24" s="92">
        <v>4051</v>
      </c>
      <c r="L24" s="91">
        <v>14</v>
      </c>
      <c r="M24" s="92">
        <v>9051</v>
      </c>
      <c r="N24" s="91">
        <v>14</v>
      </c>
      <c r="O24" s="92">
        <v>6501</v>
      </c>
      <c r="P24" s="91">
        <v>14</v>
      </c>
      <c r="Q24" s="92">
        <v>14201</v>
      </c>
      <c r="R24" s="91">
        <v>14</v>
      </c>
      <c r="S24" s="93"/>
      <c r="T24" s="91"/>
      <c r="U24" s="93"/>
      <c r="V24" s="91"/>
      <c r="W24" s="93"/>
      <c r="X24" s="91"/>
      <c r="Y24" s="93"/>
      <c r="Z24" s="91"/>
      <c r="AA24" s="93"/>
      <c r="AB24" s="91"/>
      <c r="AC24" s="93"/>
      <c r="AD24" s="91"/>
      <c r="AE24" s="93"/>
      <c r="AF24" s="91"/>
      <c r="AG24" s="93"/>
      <c r="AH24" s="91"/>
    </row>
    <row r="25" spans="1:34">
      <c r="A25" s="23">
        <v>93</v>
      </c>
      <c r="B25" s="91">
        <v>14</v>
      </c>
      <c r="C25" s="23">
        <v>106</v>
      </c>
      <c r="D25" s="91">
        <v>14</v>
      </c>
      <c r="E25" s="23">
        <v>118</v>
      </c>
      <c r="F25" s="91">
        <v>14</v>
      </c>
      <c r="G25" s="23">
        <v>200</v>
      </c>
      <c r="H25" s="91">
        <v>14</v>
      </c>
      <c r="I25" s="92">
        <v>1520</v>
      </c>
      <c r="J25" s="91">
        <v>14</v>
      </c>
      <c r="K25" s="92">
        <v>4120</v>
      </c>
      <c r="L25" s="91">
        <v>14</v>
      </c>
      <c r="M25" s="92">
        <v>9200</v>
      </c>
      <c r="N25" s="91">
        <v>14</v>
      </c>
      <c r="O25" s="92">
        <v>7000</v>
      </c>
      <c r="P25" s="91">
        <v>14</v>
      </c>
      <c r="Q25" s="92">
        <v>14400</v>
      </c>
      <c r="R25" s="91">
        <v>14</v>
      </c>
      <c r="S25" s="93">
        <v>330</v>
      </c>
      <c r="T25" s="91">
        <v>13</v>
      </c>
      <c r="U25" s="93">
        <v>780</v>
      </c>
      <c r="V25" s="91">
        <v>13</v>
      </c>
      <c r="W25" s="93">
        <v>110</v>
      </c>
      <c r="X25" s="91">
        <v>13</v>
      </c>
      <c r="Y25" s="93">
        <v>130</v>
      </c>
      <c r="Z25" s="91">
        <v>13</v>
      </c>
      <c r="AA25" s="93">
        <v>740</v>
      </c>
      <c r="AB25" s="91">
        <v>13</v>
      </c>
      <c r="AC25" s="93">
        <v>1300</v>
      </c>
      <c r="AD25" s="91">
        <v>13</v>
      </c>
      <c r="AE25" s="93">
        <v>1600</v>
      </c>
      <c r="AF25" s="91">
        <v>13</v>
      </c>
      <c r="AG25" s="93">
        <v>1400</v>
      </c>
      <c r="AH25" s="91">
        <v>13</v>
      </c>
    </row>
    <row r="26" spans="1:34">
      <c r="A26" s="23">
        <v>94</v>
      </c>
      <c r="B26" s="91">
        <v>13</v>
      </c>
      <c r="C26" s="23">
        <v>107</v>
      </c>
      <c r="D26" s="91">
        <v>13</v>
      </c>
      <c r="E26" s="23">
        <v>119</v>
      </c>
      <c r="F26" s="91">
        <v>13</v>
      </c>
      <c r="G26" s="23">
        <v>201</v>
      </c>
      <c r="H26" s="91">
        <v>13</v>
      </c>
      <c r="I26" s="92">
        <v>1521</v>
      </c>
      <c r="J26" s="91">
        <v>13</v>
      </c>
      <c r="K26" s="92">
        <v>4121</v>
      </c>
      <c r="L26" s="91">
        <v>13</v>
      </c>
      <c r="M26" s="92">
        <v>9201</v>
      </c>
      <c r="N26" s="91">
        <v>13</v>
      </c>
      <c r="O26" s="92">
        <v>7001</v>
      </c>
      <c r="P26" s="91">
        <v>13</v>
      </c>
      <c r="Q26" s="92">
        <v>14401</v>
      </c>
      <c r="R26" s="91">
        <v>13</v>
      </c>
      <c r="S26" s="93"/>
      <c r="T26" s="91"/>
      <c r="U26" s="93"/>
      <c r="V26" s="91"/>
      <c r="W26" s="93"/>
      <c r="X26" s="91"/>
      <c r="Y26" s="93"/>
      <c r="Z26" s="91"/>
      <c r="AA26" s="93"/>
      <c r="AB26" s="91"/>
      <c r="AC26" s="93"/>
      <c r="AD26" s="91"/>
      <c r="AE26" s="93"/>
      <c r="AF26" s="91"/>
      <c r="AG26" s="93"/>
      <c r="AH26" s="91"/>
    </row>
    <row r="27" spans="1:34">
      <c r="A27" s="23">
        <v>96</v>
      </c>
      <c r="B27" s="91">
        <v>13</v>
      </c>
      <c r="C27" s="23">
        <v>110</v>
      </c>
      <c r="D27" s="91">
        <v>13</v>
      </c>
      <c r="E27" s="23">
        <v>121</v>
      </c>
      <c r="F27" s="91">
        <v>13</v>
      </c>
      <c r="G27" s="23">
        <v>205</v>
      </c>
      <c r="H27" s="91">
        <v>13</v>
      </c>
      <c r="I27" s="92">
        <v>1550</v>
      </c>
      <c r="J27" s="91">
        <v>13</v>
      </c>
      <c r="K27" s="92">
        <v>4200</v>
      </c>
      <c r="L27" s="91">
        <v>13</v>
      </c>
      <c r="M27" s="92">
        <v>9350</v>
      </c>
      <c r="N27" s="91">
        <v>13</v>
      </c>
      <c r="O27" s="92">
        <v>7100</v>
      </c>
      <c r="P27" s="91">
        <v>13</v>
      </c>
      <c r="Q27" s="92">
        <v>15000</v>
      </c>
      <c r="R27" s="91">
        <v>13</v>
      </c>
      <c r="S27" s="93">
        <v>340</v>
      </c>
      <c r="T27" s="91">
        <v>14</v>
      </c>
      <c r="U27" s="93">
        <v>800</v>
      </c>
      <c r="V27" s="91">
        <v>14</v>
      </c>
      <c r="W27" s="93"/>
      <c r="X27" s="91">
        <v>14</v>
      </c>
      <c r="Y27" s="93">
        <v>140</v>
      </c>
      <c r="Z27" s="91">
        <v>14</v>
      </c>
      <c r="AA27" s="93">
        <v>760</v>
      </c>
      <c r="AB27" s="91">
        <v>14</v>
      </c>
      <c r="AC27" s="93">
        <v>1400</v>
      </c>
      <c r="AD27" s="91">
        <v>14</v>
      </c>
      <c r="AE27" s="93">
        <v>1700</v>
      </c>
      <c r="AF27" s="91">
        <v>14</v>
      </c>
      <c r="AG27" s="93">
        <v>1500</v>
      </c>
      <c r="AH27" s="91">
        <v>14</v>
      </c>
    </row>
    <row r="28" spans="1:34">
      <c r="A28" s="23">
        <v>97</v>
      </c>
      <c r="B28" s="91">
        <v>12</v>
      </c>
      <c r="C28" s="23">
        <v>111</v>
      </c>
      <c r="D28" s="91">
        <v>12</v>
      </c>
      <c r="E28" s="23">
        <v>122</v>
      </c>
      <c r="F28" s="91">
        <v>12</v>
      </c>
      <c r="G28" s="23">
        <v>206</v>
      </c>
      <c r="H28" s="91">
        <v>12</v>
      </c>
      <c r="I28" s="92">
        <v>1551</v>
      </c>
      <c r="J28" s="91">
        <v>12</v>
      </c>
      <c r="K28" s="92">
        <v>4201</v>
      </c>
      <c r="L28" s="91">
        <v>12</v>
      </c>
      <c r="M28" s="92">
        <v>9351</v>
      </c>
      <c r="N28" s="91">
        <v>12</v>
      </c>
      <c r="O28" s="92">
        <v>7101</v>
      </c>
      <c r="P28" s="91">
        <v>12</v>
      </c>
      <c r="Q28" s="92">
        <v>15001</v>
      </c>
      <c r="R28" s="91">
        <v>12</v>
      </c>
      <c r="S28" s="93"/>
      <c r="T28" s="91"/>
      <c r="U28" s="93"/>
      <c r="V28" s="91"/>
      <c r="W28" s="93"/>
      <c r="X28" s="91"/>
      <c r="Y28" s="93"/>
      <c r="Z28" s="91"/>
      <c r="AA28" s="93"/>
      <c r="AB28" s="91"/>
      <c r="AC28" s="93"/>
      <c r="AD28" s="91"/>
      <c r="AE28" s="93"/>
      <c r="AF28" s="91"/>
      <c r="AG28" s="93"/>
      <c r="AH28" s="91"/>
    </row>
    <row r="29" spans="1:34">
      <c r="A29" s="23">
        <v>99</v>
      </c>
      <c r="B29" s="91">
        <v>12</v>
      </c>
      <c r="C29" s="23">
        <v>114</v>
      </c>
      <c r="D29" s="91">
        <v>12</v>
      </c>
      <c r="E29" s="23">
        <v>124</v>
      </c>
      <c r="F29" s="91">
        <v>12</v>
      </c>
      <c r="G29" s="23">
        <v>210</v>
      </c>
      <c r="H29" s="91">
        <v>12</v>
      </c>
      <c r="I29" s="92">
        <v>1580</v>
      </c>
      <c r="J29" s="91">
        <v>12</v>
      </c>
      <c r="K29" s="92">
        <v>4280</v>
      </c>
      <c r="L29" s="91">
        <v>12</v>
      </c>
      <c r="M29" s="92">
        <v>9500</v>
      </c>
      <c r="N29" s="91">
        <v>12</v>
      </c>
      <c r="O29" s="92">
        <v>7200</v>
      </c>
      <c r="P29" s="91">
        <v>12</v>
      </c>
      <c r="Q29" s="92">
        <v>15200</v>
      </c>
      <c r="R29" s="91">
        <v>12</v>
      </c>
      <c r="S29" s="93">
        <v>350</v>
      </c>
      <c r="T29" s="91">
        <v>15</v>
      </c>
      <c r="U29" s="93">
        <v>820</v>
      </c>
      <c r="V29" s="91">
        <v>15</v>
      </c>
      <c r="W29" s="93">
        <v>115</v>
      </c>
      <c r="X29" s="91">
        <v>15</v>
      </c>
      <c r="Y29" s="93">
        <v>150</v>
      </c>
      <c r="Z29" s="91">
        <v>15</v>
      </c>
      <c r="AA29" s="93">
        <v>780</v>
      </c>
      <c r="AB29" s="91">
        <v>15</v>
      </c>
      <c r="AC29" s="93">
        <v>1500</v>
      </c>
      <c r="AD29" s="91">
        <v>15</v>
      </c>
      <c r="AE29" s="93">
        <v>1800</v>
      </c>
      <c r="AF29" s="91">
        <v>15</v>
      </c>
      <c r="AG29" s="93">
        <v>1600</v>
      </c>
      <c r="AH29" s="91">
        <v>15</v>
      </c>
    </row>
    <row r="30" spans="1:34">
      <c r="A30" s="23">
        <v>100</v>
      </c>
      <c r="B30" s="91">
        <v>11</v>
      </c>
      <c r="C30" s="23">
        <v>115</v>
      </c>
      <c r="D30" s="91">
        <v>11</v>
      </c>
      <c r="E30" s="23">
        <v>125</v>
      </c>
      <c r="F30" s="91">
        <v>11</v>
      </c>
      <c r="G30" s="23">
        <v>211</v>
      </c>
      <c r="H30" s="91">
        <v>11</v>
      </c>
      <c r="I30" s="92">
        <v>1581</v>
      </c>
      <c r="J30" s="91">
        <v>11</v>
      </c>
      <c r="K30" s="92">
        <v>4281</v>
      </c>
      <c r="L30" s="91">
        <v>11</v>
      </c>
      <c r="M30" s="92">
        <v>9501</v>
      </c>
      <c r="N30" s="91">
        <v>11</v>
      </c>
      <c r="O30" s="92">
        <v>7201</v>
      </c>
      <c r="P30" s="91">
        <v>11</v>
      </c>
      <c r="Q30" s="92">
        <v>15201</v>
      </c>
      <c r="R30" s="91">
        <v>11</v>
      </c>
      <c r="S30" s="93"/>
      <c r="T30" s="91"/>
      <c r="U30" s="93"/>
      <c r="V30" s="91"/>
      <c r="W30" s="93"/>
      <c r="X30" s="91"/>
      <c r="Y30" s="93"/>
      <c r="Z30" s="91"/>
      <c r="AA30" s="93"/>
      <c r="AB30" s="91"/>
      <c r="AC30" s="93"/>
      <c r="AD30" s="91"/>
      <c r="AE30" s="93"/>
      <c r="AF30" s="91"/>
      <c r="AG30" s="93"/>
      <c r="AH30" s="91"/>
    </row>
    <row r="31" spans="1:34">
      <c r="A31" s="23">
        <v>102</v>
      </c>
      <c r="B31" s="91">
        <v>11</v>
      </c>
      <c r="C31" s="23">
        <v>118</v>
      </c>
      <c r="D31" s="91">
        <v>11</v>
      </c>
      <c r="E31" s="23">
        <v>128</v>
      </c>
      <c r="F31" s="91">
        <v>11</v>
      </c>
      <c r="G31" s="23">
        <v>215</v>
      </c>
      <c r="H31" s="91">
        <v>11</v>
      </c>
      <c r="I31" s="92">
        <v>2020</v>
      </c>
      <c r="J31" s="91">
        <v>11</v>
      </c>
      <c r="K31" s="92">
        <v>4360</v>
      </c>
      <c r="L31" s="91">
        <v>11</v>
      </c>
      <c r="M31" s="92">
        <v>10050</v>
      </c>
      <c r="N31" s="91">
        <v>11</v>
      </c>
      <c r="O31" s="92">
        <v>7300</v>
      </c>
      <c r="P31" s="91">
        <v>11</v>
      </c>
      <c r="Q31" s="92">
        <v>15400</v>
      </c>
      <c r="R31" s="91">
        <v>11</v>
      </c>
      <c r="S31" s="93">
        <v>360</v>
      </c>
      <c r="T31" s="91">
        <v>16</v>
      </c>
      <c r="U31" s="93">
        <v>840</v>
      </c>
      <c r="V31" s="91">
        <v>16</v>
      </c>
      <c r="W31" s="93"/>
      <c r="X31" s="91">
        <v>16</v>
      </c>
      <c r="Y31" s="93">
        <v>160</v>
      </c>
      <c r="Z31" s="91">
        <v>16</v>
      </c>
      <c r="AA31" s="93">
        <v>800</v>
      </c>
      <c r="AB31" s="91">
        <v>16</v>
      </c>
      <c r="AC31" s="93">
        <v>1600</v>
      </c>
      <c r="AD31" s="91">
        <v>16</v>
      </c>
      <c r="AE31" s="93">
        <v>1900</v>
      </c>
      <c r="AF31" s="91">
        <v>16</v>
      </c>
      <c r="AG31" s="93">
        <v>1700</v>
      </c>
      <c r="AH31" s="91">
        <v>16</v>
      </c>
    </row>
    <row r="32" spans="1:34">
      <c r="A32" s="23">
        <v>103</v>
      </c>
      <c r="B32" s="91">
        <v>10</v>
      </c>
      <c r="C32" s="23">
        <v>119</v>
      </c>
      <c r="D32" s="91">
        <v>10</v>
      </c>
      <c r="E32" s="23">
        <v>129</v>
      </c>
      <c r="F32" s="91">
        <v>10</v>
      </c>
      <c r="G32" s="23">
        <v>216</v>
      </c>
      <c r="H32" s="91">
        <v>10</v>
      </c>
      <c r="I32" s="92">
        <v>2021</v>
      </c>
      <c r="J32" s="91">
        <v>10</v>
      </c>
      <c r="K32" s="92">
        <v>4361</v>
      </c>
      <c r="L32" s="91">
        <v>10</v>
      </c>
      <c r="M32" s="92">
        <v>10051</v>
      </c>
      <c r="N32" s="91">
        <v>10</v>
      </c>
      <c r="O32" s="92">
        <v>7301</v>
      </c>
      <c r="P32" s="91">
        <v>10</v>
      </c>
      <c r="Q32" s="92">
        <v>15401</v>
      </c>
      <c r="R32" s="91">
        <v>10</v>
      </c>
      <c r="S32" s="93"/>
      <c r="T32" s="91"/>
      <c r="U32" s="93"/>
      <c r="V32" s="91"/>
      <c r="W32" s="93"/>
      <c r="X32" s="91"/>
      <c r="Y32" s="93"/>
      <c r="Z32" s="91"/>
      <c r="AA32" s="93"/>
      <c r="AB32" s="91"/>
      <c r="AC32" s="93"/>
      <c r="AD32" s="91"/>
      <c r="AE32" s="93"/>
      <c r="AF32" s="91"/>
      <c r="AG32" s="93"/>
      <c r="AH32" s="91"/>
    </row>
    <row r="33" spans="1:34">
      <c r="A33" s="23">
        <v>105</v>
      </c>
      <c r="B33" s="91">
        <v>10</v>
      </c>
      <c r="C33" s="23">
        <v>122</v>
      </c>
      <c r="D33" s="91">
        <v>10</v>
      </c>
      <c r="E33" s="23">
        <v>132</v>
      </c>
      <c r="F33" s="91">
        <v>10</v>
      </c>
      <c r="G33" s="23">
        <v>220</v>
      </c>
      <c r="H33" s="91">
        <v>10</v>
      </c>
      <c r="I33" s="92">
        <v>2060</v>
      </c>
      <c r="J33" s="91">
        <v>10</v>
      </c>
      <c r="K33" s="92">
        <v>4440</v>
      </c>
      <c r="L33" s="91">
        <v>10</v>
      </c>
      <c r="M33" s="92">
        <v>10200</v>
      </c>
      <c r="N33" s="91">
        <v>10</v>
      </c>
      <c r="O33" s="92">
        <v>7400</v>
      </c>
      <c r="P33" s="91">
        <v>10</v>
      </c>
      <c r="Q33" s="92">
        <v>16000</v>
      </c>
      <c r="R33" s="91">
        <v>10</v>
      </c>
      <c r="S33" s="93">
        <v>370</v>
      </c>
      <c r="T33" s="91">
        <v>17</v>
      </c>
      <c r="U33" s="93">
        <v>860</v>
      </c>
      <c r="V33" s="91">
        <v>17</v>
      </c>
      <c r="W33" s="93">
        <v>120</v>
      </c>
      <c r="X33" s="91">
        <v>17</v>
      </c>
      <c r="Y33" s="93">
        <v>170</v>
      </c>
      <c r="Z33" s="91">
        <v>17</v>
      </c>
      <c r="AA33" s="93">
        <v>825</v>
      </c>
      <c r="AB33" s="91">
        <v>17</v>
      </c>
      <c r="AC33" s="93">
        <v>1700</v>
      </c>
      <c r="AD33" s="91">
        <v>17</v>
      </c>
      <c r="AE33" s="93">
        <v>2000</v>
      </c>
      <c r="AF33" s="91">
        <v>17</v>
      </c>
      <c r="AG33" s="93">
        <v>1800</v>
      </c>
      <c r="AH33" s="91">
        <v>17</v>
      </c>
    </row>
    <row r="34" spans="1:34">
      <c r="A34" s="23">
        <v>106</v>
      </c>
      <c r="B34" s="91">
        <v>9</v>
      </c>
      <c r="C34" s="23">
        <v>123</v>
      </c>
      <c r="D34" s="91">
        <v>9</v>
      </c>
      <c r="E34" s="23">
        <v>133</v>
      </c>
      <c r="F34" s="91">
        <v>9</v>
      </c>
      <c r="G34" s="23">
        <v>221</v>
      </c>
      <c r="H34" s="91">
        <v>9</v>
      </c>
      <c r="I34" s="92">
        <v>2061</v>
      </c>
      <c r="J34" s="91">
        <v>9</v>
      </c>
      <c r="K34" s="92">
        <v>4441</v>
      </c>
      <c r="L34" s="91">
        <v>9</v>
      </c>
      <c r="M34" s="92">
        <v>10201</v>
      </c>
      <c r="N34" s="91">
        <v>9</v>
      </c>
      <c r="O34" s="92">
        <v>7401</v>
      </c>
      <c r="P34" s="91">
        <v>9</v>
      </c>
      <c r="Q34" s="92">
        <v>16001</v>
      </c>
      <c r="R34" s="91">
        <v>9</v>
      </c>
      <c r="S34" s="93"/>
      <c r="T34" s="91"/>
      <c r="U34" s="93"/>
      <c r="V34" s="91"/>
      <c r="W34" s="93"/>
      <c r="X34" s="91"/>
      <c r="Y34" s="93"/>
      <c r="Z34" s="91"/>
      <c r="AA34" s="93"/>
      <c r="AB34" s="91"/>
      <c r="AC34" s="93"/>
      <c r="AD34" s="91"/>
      <c r="AE34" s="93"/>
      <c r="AF34" s="91"/>
      <c r="AG34" s="93"/>
      <c r="AH34" s="91"/>
    </row>
    <row r="35" spans="1:34">
      <c r="A35" s="23">
        <v>109</v>
      </c>
      <c r="B35" s="91">
        <v>9</v>
      </c>
      <c r="C35" s="23">
        <v>126</v>
      </c>
      <c r="D35" s="91">
        <v>9</v>
      </c>
      <c r="E35" s="23">
        <v>136</v>
      </c>
      <c r="F35" s="91">
        <v>9</v>
      </c>
      <c r="G35" s="23">
        <v>225</v>
      </c>
      <c r="H35" s="91">
        <v>9</v>
      </c>
      <c r="I35" s="92">
        <v>2100</v>
      </c>
      <c r="J35" s="91">
        <v>9</v>
      </c>
      <c r="K35" s="92">
        <v>4520</v>
      </c>
      <c r="L35" s="91">
        <v>9</v>
      </c>
      <c r="M35" s="92">
        <v>10400</v>
      </c>
      <c r="N35" s="91">
        <v>9</v>
      </c>
      <c r="O35" s="92">
        <v>7500</v>
      </c>
      <c r="P35" s="91">
        <v>9</v>
      </c>
      <c r="Q35" s="92">
        <v>16200</v>
      </c>
      <c r="R35" s="91">
        <v>9</v>
      </c>
      <c r="S35" s="93">
        <v>380</v>
      </c>
      <c r="T35" s="91">
        <v>18</v>
      </c>
      <c r="U35" s="93">
        <v>880</v>
      </c>
      <c r="V35" s="91">
        <v>18</v>
      </c>
      <c r="W35" s="93">
        <v>125</v>
      </c>
      <c r="X35" s="91">
        <v>18</v>
      </c>
      <c r="Y35" s="93">
        <v>180</v>
      </c>
      <c r="Z35" s="91">
        <v>18</v>
      </c>
      <c r="AA35" s="93">
        <v>850</v>
      </c>
      <c r="AB35" s="91">
        <v>18</v>
      </c>
      <c r="AC35" s="93">
        <v>1800</v>
      </c>
      <c r="AD35" s="91">
        <v>18</v>
      </c>
      <c r="AE35" s="93">
        <v>2100</v>
      </c>
      <c r="AF35" s="91">
        <v>18</v>
      </c>
      <c r="AG35" s="93">
        <v>1900</v>
      </c>
      <c r="AH35" s="91">
        <v>18</v>
      </c>
    </row>
    <row r="36" spans="1:34">
      <c r="A36" s="23">
        <v>110</v>
      </c>
      <c r="B36" s="91">
        <v>8</v>
      </c>
      <c r="C36" s="23">
        <v>127</v>
      </c>
      <c r="D36" s="91">
        <v>8</v>
      </c>
      <c r="E36" s="23">
        <v>137</v>
      </c>
      <c r="F36" s="91">
        <v>8</v>
      </c>
      <c r="G36" s="23">
        <v>226</v>
      </c>
      <c r="H36" s="91">
        <v>8</v>
      </c>
      <c r="I36" s="92">
        <v>2101</v>
      </c>
      <c r="J36" s="91">
        <v>8</v>
      </c>
      <c r="K36" s="92">
        <v>4521</v>
      </c>
      <c r="L36" s="91">
        <v>8</v>
      </c>
      <c r="M36" s="92">
        <v>10401</v>
      </c>
      <c r="N36" s="91">
        <v>8</v>
      </c>
      <c r="O36" s="92">
        <v>7501</v>
      </c>
      <c r="P36" s="91">
        <v>8</v>
      </c>
      <c r="Q36" s="92">
        <v>16201</v>
      </c>
      <c r="R36" s="91">
        <v>8</v>
      </c>
      <c r="S36" s="93"/>
      <c r="T36" s="91"/>
      <c r="U36" s="93"/>
      <c r="V36" s="91"/>
      <c r="W36" s="93"/>
      <c r="X36" s="91"/>
      <c r="Y36" s="93"/>
      <c r="Z36" s="91"/>
      <c r="AA36" s="93"/>
      <c r="AB36" s="91"/>
      <c r="AC36" s="93"/>
      <c r="AD36" s="91"/>
      <c r="AE36" s="93"/>
      <c r="AF36" s="91"/>
      <c r="AG36" s="93"/>
      <c r="AH36" s="91"/>
    </row>
    <row r="37" spans="1:34">
      <c r="A37" s="23">
        <v>113</v>
      </c>
      <c r="B37" s="91">
        <v>8</v>
      </c>
      <c r="C37" s="23">
        <v>130</v>
      </c>
      <c r="D37" s="91">
        <v>8</v>
      </c>
      <c r="E37" s="23">
        <v>140</v>
      </c>
      <c r="F37" s="91">
        <v>8</v>
      </c>
      <c r="G37" s="23">
        <v>230</v>
      </c>
      <c r="H37" s="91">
        <v>8</v>
      </c>
      <c r="I37" s="92">
        <v>2150</v>
      </c>
      <c r="J37" s="91">
        <v>8</v>
      </c>
      <c r="K37" s="92">
        <v>5000</v>
      </c>
      <c r="L37" s="91">
        <v>8</v>
      </c>
      <c r="M37" s="92">
        <v>11000</v>
      </c>
      <c r="N37" s="91">
        <v>8</v>
      </c>
      <c r="O37" s="92">
        <v>8000</v>
      </c>
      <c r="P37" s="91">
        <v>8</v>
      </c>
      <c r="Q37" s="92">
        <v>16400</v>
      </c>
      <c r="R37" s="91">
        <v>8</v>
      </c>
      <c r="S37" s="93">
        <v>390</v>
      </c>
      <c r="T37" s="91">
        <v>19</v>
      </c>
      <c r="U37" s="93">
        <v>900</v>
      </c>
      <c r="V37" s="91">
        <v>19</v>
      </c>
      <c r="W37" s="93">
        <v>130</v>
      </c>
      <c r="X37" s="91">
        <v>19</v>
      </c>
      <c r="Y37" s="93">
        <v>190</v>
      </c>
      <c r="Z37" s="91">
        <v>19</v>
      </c>
      <c r="AA37" s="93">
        <v>875</v>
      </c>
      <c r="AB37" s="91">
        <v>19</v>
      </c>
      <c r="AC37" s="93">
        <v>1900</v>
      </c>
      <c r="AD37" s="91">
        <v>19</v>
      </c>
      <c r="AE37" s="93">
        <v>2200</v>
      </c>
      <c r="AF37" s="91">
        <v>19</v>
      </c>
      <c r="AG37" s="93">
        <v>2100</v>
      </c>
      <c r="AH37" s="91">
        <v>19</v>
      </c>
    </row>
    <row r="38" spans="1:34">
      <c r="A38" s="23">
        <v>114</v>
      </c>
      <c r="B38" s="91">
        <v>7</v>
      </c>
      <c r="C38" s="23">
        <v>131</v>
      </c>
      <c r="D38" s="91">
        <v>7</v>
      </c>
      <c r="E38" s="23">
        <v>141</v>
      </c>
      <c r="F38" s="91">
        <v>7</v>
      </c>
      <c r="G38" s="23">
        <v>231</v>
      </c>
      <c r="H38" s="91">
        <v>7</v>
      </c>
      <c r="I38" s="92">
        <v>2151</v>
      </c>
      <c r="J38" s="91">
        <v>7</v>
      </c>
      <c r="K38" s="92">
        <v>5001</v>
      </c>
      <c r="L38" s="91">
        <v>7</v>
      </c>
      <c r="M38" s="92">
        <v>11001</v>
      </c>
      <c r="N38" s="91">
        <v>7</v>
      </c>
      <c r="O38" s="92">
        <v>8001</v>
      </c>
      <c r="P38" s="91">
        <v>7</v>
      </c>
      <c r="Q38" s="92">
        <v>16401</v>
      </c>
      <c r="R38" s="91">
        <v>7</v>
      </c>
      <c r="S38" s="93"/>
      <c r="T38" s="91"/>
      <c r="U38" s="93"/>
      <c r="V38" s="91"/>
      <c r="W38" s="93"/>
      <c r="X38" s="91"/>
      <c r="Y38" s="93"/>
      <c r="Z38" s="91"/>
      <c r="AA38" s="93"/>
      <c r="AB38" s="91"/>
      <c r="AC38" s="93"/>
      <c r="AD38" s="91"/>
      <c r="AE38" s="93"/>
      <c r="AF38" s="91"/>
      <c r="AG38" s="93"/>
      <c r="AH38" s="91"/>
    </row>
    <row r="39" spans="1:34">
      <c r="A39" s="23">
        <v>117</v>
      </c>
      <c r="B39" s="91">
        <v>7</v>
      </c>
      <c r="C39" s="23">
        <v>135</v>
      </c>
      <c r="D39" s="91">
        <v>7</v>
      </c>
      <c r="E39" s="23">
        <v>145</v>
      </c>
      <c r="F39" s="91">
        <v>7</v>
      </c>
      <c r="G39" s="23">
        <v>237</v>
      </c>
      <c r="H39" s="91">
        <v>7</v>
      </c>
      <c r="I39" s="92">
        <v>2200</v>
      </c>
      <c r="J39" s="91">
        <v>7</v>
      </c>
      <c r="K39" s="92">
        <v>5100</v>
      </c>
      <c r="L39" s="91">
        <v>7</v>
      </c>
      <c r="M39" s="92">
        <v>11200</v>
      </c>
      <c r="N39" s="91">
        <v>7</v>
      </c>
      <c r="O39" s="92">
        <v>8100</v>
      </c>
      <c r="P39" s="91">
        <v>7</v>
      </c>
      <c r="Q39" s="92">
        <v>17100</v>
      </c>
      <c r="R39" s="91">
        <v>7</v>
      </c>
      <c r="S39" s="93">
        <v>400</v>
      </c>
      <c r="T39" s="91">
        <v>20</v>
      </c>
      <c r="U39" s="93">
        <v>925</v>
      </c>
      <c r="V39" s="91">
        <v>20</v>
      </c>
      <c r="W39" s="93">
        <v>135</v>
      </c>
      <c r="X39" s="91">
        <v>20</v>
      </c>
      <c r="Y39" s="93">
        <v>200</v>
      </c>
      <c r="Z39" s="91">
        <v>20</v>
      </c>
      <c r="AA39" s="93">
        <v>900</v>
      </c>
      <c r="AB39" s="91">
        <v>20</v>
      </c>
      <c r="AC39" s="93">
        <v>2000</v>
      </c>
      <c r="AD39" s="91">
        <v>20</v>
      </c>
      <c r="AE39" s="93">
        <v>2400</v>
      </c>
      <c r="AF39" s="91">
        <v>20</v>
      </c>
      <c r="AG39" s="93">
        <v>2300</v>
      </c>
      <c r="AH39" s="91">
        <v>20</v>
      </c>
    </row>
    <row r="40" spans="1:34">
      <c r="A40" s="23">
        <v>118</v>
      </c>
      <c r="B40" s="91">
        <v>6</v>
      </c>
      <c r="C40" s="23">
        <v>136</v>
      </c>
      <c r="D40" s="91">
        <v>6</v>
      </c>
      <c r="E40" s="23">
        <v>146</v>
      </c>
      <c r="F40" s="91">
        <v>6</v>
      </c>
      <c r="G40" s="23">
        <v>238</v>
      </c>
      <c r="H40" s="91">
        <v>6</v>
      </c>
      <c r="I40" s="92">
        <v>2201</v>
      </c>
      <c r="J40" s="91">
        <v>6</v>
      </c>
      <c r="K40" s="92">
        <v>5101</v>
      </c>
      <c r="L40" s="91">
        <v>6</v>
      </c>
      <c r="M40" s="92">
        <v>11201</v>
      </c>
      <c r="N40" s="91">
        <v>6</v>
      </c>
      <c r="O40" s="92">
        <v>8101</v>
      </c>
      <c r="P40" s="91">
        <v>6</v>
      </c>
      <c r="Q40" s="92">
        <v>17101</v>
      </c>
      <c r="R40" s="91">
        <v>6</v>
      </c>
      <c r="S40" s="93"/>
      <c r="T40" s="91"/>
      <c r="U40" s="93"/>
      <c r="V40" s="91"/>
      <c r="W40" s="93"/>
      <c r="X40" s="91"/>
      <c r="Y40" s="93"/>
      <c r="Z40" s="91"/>
      <c r="AA40" s="93"/>
      <c r="AB40" s="91"/>
      <c r="AC40" s="93"/>
      <c r="AD40" s="91"/>
      <c r="AE40" s="93"/>
      <c r="AF40" s="91"/>
      <c r="AG40" s="93"/>
      <c r="AH40" s="91"/>
    </row>
    <row r="41" spans="1:34">
      <c r="A41" s="23">
        <v>122</v>
      </c>
      <c r="B41" s="91">
        <v>6</v>
      </c>
      <c r="C41" s="23">
        <v>140</v>
      </c>
      <c r="D41" s="91">
        <v>6</v>
      </c>
      <c r="E41" s="23">
        <v>150</v>
      </c>
      <c r="F41" s="91">
        <v>6</v>
      </c>
      <c r="G41" s="23">
        <v>244</v>
      </c>
      <c r="H41" s="91">
        <v>6</v>
      </c>
      <c r="I41" s="92">
        <v>2250</v>
      </c>
      <c r="J41" s="91">
        <v>6</v>
      </c>
      <c r="K41" s="92">
        <v>5260</v>
      </c>
      <c r="L41" s="91">
        <v>6</v>
      </c>
      <c r="M41" s="92">
        <v>11400</v>
      </c>
      <c r="N41" s="91">
        <v>6</v>
      </c>
      <c r="O41" s="92">
        <v>8200</v>
      </c>
      <c r="P41" s="91">
        <v>6</v>
      </c>
      <c r="Q41" s="92">
        <v>17400</v>
      </c>
      <c r="R41" s="91">
        <v>6</v>
      </c>
      <c r="S41" s="93">
        <v>420</v>
      </c>
      <c r="T41" s="91">
        <v>21</v>
      </c>
      <c r="U41" s="93">
        <v>950</v>
      </c>
      <c r="V41" s="91">
        <v>21</v>
      </c>
      <c r="W41" s="93">
        <v>140</v>
      </c>
      <c r="X41" s="91">
        <v>21</v>
      </c>
      <c r="Y41" s="93">
        <v>210</v>
      </c>
      <c r="Z41" s="91">
        <v>21</v>
      </c>
      <c r="AA41" s="93">
        <v>925</v>
      </c>
      <c r="AB41" s="91">
        <v>21</v>
      </c>
      <c r="AC41" s="93">
        <v>2200</v>
      </c>
      <c r="AD41" s="91">
        <v>21</v>
      </c>
      <c r="AE41" s="93">
        <v>2600</v>
      </c>
      <c r="AF41" s="91">
        <v>21</v>
      </c>
      <c r="AG41" s="93">
        <v>2500</v>
      </c>
      <c r="AH41" s="91">
        <v>21</v>
      </c>
    </row>
    <row r="42" spans="1:34">
      <c r="A42" s="23">
        <v>123</v>
      </c>
      <c r="B42" s="91">
        <v>5</v>
      </c>
      <c r="C42" s="23">
        <v>141</v>
      </c>
      <c r="D42" s="91">
        <v>5</v>
      </c>
      <c r="E42" s="23">
        <v>151</v>
      </c>
      <c r="F42" s="91">
        <v>5</v>
      </c>
      <c r="G42" s="23">
        <v>245</v>
      </c>
      <c r="H42" s="91">
        <v>5</v>
      </c>
      <c r="I42" s="92">
        <v>2251</v>
      </c>
      <c r="J42" s="91">
        <v>5</v>
      </c>
      <c r="K42" s="92">
        <v>5261</v>
      </c>
      <c r="L42" s="91">
        <v>5</v>
      </c>
      <c r="M42" s="92">
        <v>11401</v>
      </c>
      <c r="N42" s="91">
        <v>5</v>
      </c>
      <c r="O42" s="92">
        <v>8201</v>
      </c>
      <c r="P42" s="91">
        <v>5</v>
      </c>
      <c r="Q42" s="92">
        <v>17401</v>
      </c>
      <c r="R42" s="91">
        <v>5</v>
      </c>
      <c r="S42" s="93"/>
      <c r="T42" s="91"/>
      <c r="U42" s="93"/>
      <c r="V42" s="91"/>
      <c r="W42" s="93"/>
      <c r="X42" s="91"/>
      <c r="Y42" s="93"/>
      <c r="Z42" s="91"/>
      <c r="AA42" s="93"/>
      <c r="AB42" s="91"/>
      <c r="AC42" s="93"/>
      <c r="AD42" s="91"/>
      <c r="AE42" s="93"/>
      <c r="AF42" s="91"/>
      <c r="AG42" s="93"/>
      <c r="AH42" s="91"/>
    </row>
    <row r="43" spans="1:34">
      <c r="A43" s="23">
        <v>127</v>
      </c>
      <c r="B43" s="91">
        <v>5</v>
      </c>
      <c r="C43" s="23">
        <v>145</v>
      </c>
      <c r="D43" s="91">
        <v>5</v>
      </c>
      <c r="E43" s="23">
        <v>155</v>
      </c>
      <c r="F43" s="91">
        <v>5</v>
      </c>
      <c r="G43" s="23">
        <v>251</v>
      </c>
      <c r="H43" s="91">
        <v>5</v>
      </c>
      <c r="I43" s="92">
        <v>2300</v>
      </c>
      <c r="J43" s="91">
        <v>5</v>
      </c>
      <c r="K43" s="92">
        <v>5300</v>
      </c>
      <c r="L43" s="91">
        <v>5</v>
      </c>
      <c r="M43" s="92">
        <v>12000</v>
      </c>
      <c r="N43" s="91">
        <v>5</v>
      </c>
      <c r="O43" s="92">
        <v>8300</v>
      </c>
      <c r="P43" s="91">
        <v>5</v>
      </c>
      <c r="Q43" s="92">
        <v>18100</v>
      </c>
      <c r="R43" s="91">
        <v>5</v>
      </c>
      <c r="S43" s="93">
        <v>440</v>
      </c>
      <c r="T43" s="91">
        <v>22</v>
      </c>
      <c r="U43" s="93">
        <v>975</v>
      </c>
      <c r="V43" s="91">
        <v>22</v>
      </c>
      <c r="W43" s="93"/>
      <c r="X43" s="91">
        <v>22</v>
      </c>
      <c r="Y43" s="93">
        <v>220</v>
      </c>
      <c r="Z43" s="91">
        <v>22</v>
      </c>
      <c r="AA43" s="93">
        <v>950</v>
      </c>
      <c r="AB43" s="91">
        <v>22</v>
      </c>
      <c r="AC43" s="93">
        <v>2400</v>
      </c>
      <c r="AD43" s="91">
        <v>22</v>
      </c>
      <c r="AE43" s="93">
        <v>2800</v>
      </c>
      <c r="AF43" s="91">
        <v>22</v>
      </c>
      <c r="AG43" s="93">
        <v>2700</v>
      </c>
      <c r="AH43" s="91">
        <v>22</v>
      </c>
    </row>
    <row r="44" spans="1:34">
      <c r="A44" s="23">
        <v>128</v>
      </c>
      <c r="B44" s="91">
        <v>4</v>
      </c>
      <c r="C44" s="23">
        <v>146</v>
      </c>
      <c r="D44" s="91">
        <v>4</v>
      </c>
      <c r="E44" s="23">
        <v>156</v>
      </c>
      <c r="F44" s="91">
        <v>4</v>
      </c>
      <c r="G44" s="23">
        <v>252</v>
      </c>
      <c r="H44" s="91">
        <v>4</v>
      </c>
      <c r="I44" s="92">
        <v>2301</v>
      </c>
      <c r="J44" s="91">
        <v>4</v>
      </c>
      <c r="K44" s="92">
        <v>5301</v>
      </c>
      <c r="L44" s="91">
        <v>4</v>
      </c>
      <c r="M44" s="92">
        <v>12001</v>
      </c>
      <c r="N44" s="91">
        <v>4</v>
      </c>
      <c r="O44" s="92">
        <v>8301</v>
      </c>
      <c r="P44" s="91">
        <v>4</v>
      </c>
      <c r="Q44" s="92">
        <v>18101</v>
      </c>
      <c r="R44" s="91">
        <v>4</v>
      </c>
      <c r="S44" s="93"/>
      <c r="T44" s="91"/>
      <c r="U44" s="93"/>
      <c r="V44" s="91"/>
      <c r="W44" s="93"/>
      <c r="X44" s="91"/>
      <c r="Y44" s="93"/>
      <c r="Z44" s="91"/>
      <c r="AA44" s="93"/>
      <c r="AB44" s="91"/>
      <c r="AC44" s="93"/>
      <c r="AD44" s="91"/>
      <c r="AE44" s="93"/>
      <c r="AF44" s="91"/>
      <c r="AG44" s="93"/>
      <c r="AH44" s="91"/>
    </row>
    <row r="45" spans="1:34">
      <c r="A45" s="23">
        <v>132</v>
      </c>
      <c r="B45" s="91">
        <v>4</v>
      </c>
      <c r="C45" s="23">
        <v>150</v>
      </c>
      <c r="D45" s="91">
        <v>4</v>
      </c>
      <c r="E45" s="23">
        <v>160</v>
      </c>
      <c r="F45" s="91">
        <v>4</v>
      </c>
      <c r="G45" s="23">
        <v>258</v>
      </c>
      <c r="H45" s="91">
        <v>4</v>
      </c>
      <c r="I45" s="92">
        <v>2350</v>
      </c>
      <c r="J45" s="91">
        <v>4</v>
      </c>
      <c r="K45" s="92">
        <v>5400</v>
      </c>
      <c r="L45" s="91">
        <v>4</v>
      </c>
      <c r="M45" s="92">
        <v>12200</v>
      </c>
      <c r="N45" s="91">
        <v>4</v>
      </c>
      <c r="O45" s="92">
        <v>8400</v>
      </c>
      <c r="P45" s="91">
        <v>4</v>
      </c>
      <c r="Q45" s="92">
        <v>18400</v>
      </c>
      <c r="R45" s="91">
        <v>4</v>
      </c>
      <c r="S45" s="93">
        <v>460</v>
      </c>
      <c r="T45" s="91">
        <v>23</v>
      </c>
      <c r="U45" s="93">
        <v>1000</v>
      </c>
      <c r="V45" s="91">
        <v>23</v>
      </c>
      <c r="W45" s="93">
        <v>144</v>
      </c>
      <c r="X45" s="91">
        <v>23</v>
      </c>
      <c r="Y45" s="93">
        <v>230</v>
      </c>
      <c r="Z45" s="91">
        <v>23</v>
      </c>
      <c r="AA45" s="93">
        <v>1000</v>
      </c>
      <c r="AB45" s="91">
        <v>23</v>
      </c>
      <c r="AC45" s="93">
        <v>2600</v>
      </c>
      <c r="AD45" s="91">
        <v>23</v>
      </c>
      <c r="AE45" s="93">
        <v>3000</v>
      </c>
      <c r="AF45" s="91">
        <v>23</v>
      </c>
      <c r="AG45" s="93">
        <v>2900</v>
      </c>
      <c r="AH45" s="91">
        <v>23</v>
      </c>
    </row>
    <row r="46" spans="1:34">
      <c r="A46" s="23">
        <v>133</v>
      </c>
      <c r="B46" s="91">
        <v>3</v>
      </c>
      <c r="C46" s="23">
        <v>151</v>
      </c>
      <c r="D46" s="91">
        <v>3</v>
      </c>
      <c r="E46" s="23">
        <v>161</v>
      </c>
      <c r="F46" s="91">
        <v>3</v>
      </c>
      <c r="G46" s="23">
        <v>259</v>
      </c>
      <c r="H46" s="91">
        <v>3</v>
      </c>
      <c r="I46" s="92">
        <v>2351</v>
      </c>
      <c r="J46" s="91">
        <v>3</v>
      </c>
      <c r="K46" s="92">
        <v>5401</v>
      </c>
      <c r="L46" s="91">
        <v>3</v>
      </c>
      <c r="M46" s="92">
        <v>12201</v>
      </c>
      <c r="N46" s="91">
        <v>3</v>
      </c>
      <c r="O46" s="92">
        <v>8401</v>
      </c>
      <c r="P46" s="91">
        <v>3</v>
      </c>
      <c r="Q46" s="92">
        <v>18401</v>
      </c>
      <c r="R46" s="91">
        <v>3</v>
      </c>
      <c r="S46" s="93"/>
      <c r="T46" s="91"/>
      <c r="U46" s="93"/>
      <c r="V46" s="91"/>
      <c r="W46" s="93"/>
      <c r="X46" s="91"/>
      <c r="Y46" s="93"/>
      <c r="Z46" s="91"/>
      <c r="AA46" s="93"/>
      <c r="AB46" s="91"/>
      <c r="AC46" s="93"/>
      <c r="AD46" s="91"/>
      <c r="AE46" s="93"/>
      <c r="AF46" s="91"/>
      <c r="AG46" s="93"/>
      <c r="AH46" s="91"/>
    </row>
    <row r="47" spans="1:34">
      <c r="A47" s="23">
        <v>137</v>
      </c>
      <c r="B47" s="91">
        <v>3</v>
      </c>
      <c r="C47" s="23">
        <v>155</v>
      </c>
      <c r="D47" s="91">
        <v>3</v>
      </c>
      <c r="E47" s="23">
        <v>165</v>
      </c>
      <c r="F47" s="91">
        <v>3</v>
      </c>
      <c r="G47" s="23">
        <v>266</v>
      </c>
      <c r="H47" s="91">
        <v>3</v>
      </c>
      <c r="I47" s="92">
        <v>2400</v>
      </c>
      <c r="J47" s="91">
        <v>3</v>
      </c>
      <c r="K47" s="92">
        <v>5500</v>
      </c>
      <c r="L47" s="91">
        <v>3</v>
      </c>
      <c r="M47" s="92">
        <v>12400</v>
      </c>
      <c r="N47" s="91">
        <v>3</v>
      </c>
      <c r="O47" s="92">
        <v>8500</v>
      </c>
      <c r="P47" s="91">
        <v>3</v>
      </c>
      <c r="Q47" s="92">
        <v>19100</v>
      </c>
      <c r="R47" s="91">
        <v>3</v>
      </c>
      <c r="S47" s="93">
        <v>470</v>
      </c>
      <c r="T47" s="91">
        <v>24</v>
      </c>
      <c r="U47" s="93">
        <v>1025</v>
      </c>
      <c r="V47" s="91">
        <v>24</v>
      </c>
      <c r="W47" s="93"/>
      <c r="X47" s="91">
        <v>24</v>
      </c>
      <c r="Y47" s="93">
        <v>240</v>
      </c>
      <c r="Z47" s="91">
        <v>24</v>
      </c>
      <c r="AA47" s="93">
        <v>1050</v>
      </c>
      <c r="AB47" s="91">
        <v>24</v>
      </c>
      <c r="AC47" s="93">
        <v>2800</v>
      </c>
      <c r="AD47" s="91">
        <v>24</v>
      </c>
      <c r="AE47" s="93">
        <v>3200</v>
      </c>
      <c r="AF47" s="91">
        <v>24</v>
      </c>
      <c r="AG47" s="93">
        <v>3100</v>
      </c>
      <c r="AH47" s="91">
        <v>24</v>
      </c>
    </row>
    <row r="48" spans="1:34">
      <c r="A48" s="23">
        <v>138</v>
      </c>
      <c r="B48" s="91">
        <v>2</v>
      </c>
      <c r="C48" s="23">
        <v>156</v>
      </c>
      <c r="D48" s="91">
        <v>2</v>
      </c>
      <c r="E48" s="23">
        <v>166</v>
      </c>
      <c r="F48" s="91">
        <v>2</v>
      </c>
      <c r="G48" s="23">
        <v>267</v>
      </c>
      <c r="H48" s="91">
        <v>2</v>
      </c>
      <c r="I48" s="92">
        <v>2401</v>
      </c>
      <c r="J48" s="91">
        <v>2</v>
      </c>
      <c r="K48" s="92">
        <v>5501</v>
      </c>
      <c r="L48" s="91">
        <v>2</v>
      </c>
      <c r="M48" s="92">
        <v>12401</v>
      </c>
      <c r="N48" s="91">
        <v>2</v>
      </c>
      <c r="O48" s="92">
        <v>8501</v>
      </c>
      <c r="P48" s="91">
        <v>2</v>
      </c>
      <c r="Q48" s="92">
        <v>19101</v>
      </c>
      <c r="R48" s="91">
        <v>2</v>
      </c>
      <c r="S48" s="93"/>
      <c r="T48" s="91"/>
      <c r="U48" s="93"/>
      <c r="V48" s="91"/>
      <c r="W48" s="93"/>
      <c r="X48" s="91"/>
      <c r="Y48" s="93"/>
      <c r="Z48" s="91"/>
      <c r="AA48" s="93"/>
      <c r="AB48" s="91"/>
      <c r="AC48" s="93"/>
      <c r="AD48" s="91"/>
      <c r="AE48" s="93"/>
      <c r="AF48" s="91"/>
      <c r="AG48" s="93"/>
      <c r="AH48" s="91"/>
    </row>
    <row r="49" spans="1:34">
      <c r="A49" s="23">
        <v>142</v>
      </c>
      <c r="B49" s="91">
        <v>2</v>
      </c>
      <c r="C49" s="23">
        <v>160</v>
      </c>
      <c r="D49" s="91">
        <v>2</v>
      </c>
      <c r="E49" s="23">
        <v>170</v>
      </c>
      <c r="F49" s="91">
        <v>2</v>
      </c>
      <c r="G49" s="23">
        <v>274</v>
      </c>
      <c r="H49" s="91">
        <v>2</v>
      </c>
      <c r="I49" s="92">
        <v>2450</v>
      </c>
      <c r="J49" s="91">
        <v>2</v>
      </c>
      <c r="K49" s="92">
        <v>6000</v>
      </c>
      <c r="L49" s="91">
        <v>2</v>
      </c>
      <c r="M49" s="92">
        <v>13000</v>
      </c>
      <c r="N49" s="91">
        <v>2</v>
      </c>
      <c r="O49" s="92">
        <v>9000</v>
      </c>
      <c r="P49" s="91">
        <v>2</v>
      </c>
      <c r="Q49" s="92">
        <v>10400</v>
      </c>
      <c r="R49" s="91">
        <v>2</v>
      </c>
      <c r="S49" s="93">
        <v>480</v>
      </c>
      <c r="T49" s="91">
        <v>25</v>
      </c>
      <c r="U49" s="93">
        <v>1050</v>
      </c>
      <c r="V49" s="91">
        <v>25</v>
      </c>
      <c r="W49" s="93">
        <v>148</v>
      </c>
      <c r="X49" s="91">
        <v>25</v>
      </c>
      <c r="Y49" s="93">
        <v>250</v>
      </c>
      <c r="Z49" s="91">
        <v>25</v>
      </c>
      <c r="AA49" s="93">
        <v>1100</v>
      </c>
      <c r="AB49" s="91">
        <v>25</v>
      </c>
      <c r="AC49" s="93">
        <v>3000</v>
      </c>
      <c r="AD49" s="91">
        <v>25</v>
      </c>
      <c r="AE49" s="93">
        <v>3400</v>
      </c>
      <c r="AF49" s="91">
        <v>25</v>
      </c>
      <c r="AG49" s="93">
        <v>3200</v>
      </c>
      <c r="AH49" s="91">
        <v>25</v>
      </c>
    </row>
    <row r="50" spans="1:34">
      <c r="A50" s="23">
        <v>143</v>
      </c>
      <c r="B50" s="91">
        <v>1</v>
      </c>
      <c r="C50" s="23">
        <v>161</v>
      </c>
      <c r="D50" s="91">
        <v>1</v>
      </c>
      <c r="E50" s="23">
        <v>171</v>
      </c>
      <c r="F50" s="91">
        <v>1</v>
      </c>
      <c r="G50" s="23">
        <v>273</v>
      </c>
      <c r="H50" s="91">
        <v>1</v>
      </c>
      <c r="I50" s="92">
        <v>2451</v>
      </c>
      <c r="J50" s="91">
        <v>1</v>
      </c>
      <c r="K50" s="92">
        <v>6001</v>
      </c>
      <c r="L50" s="91">
        <v>1</v>
      </c>
      <c r="M50" s="92">
        <v>13001</v>
      </c>
      <c r="N50" s="91">
        <v>1</v>
      </c>
      <c r="O50" s="92">
        <v>9001</v>
      </c>
      <c r="P50" s="91">
        <v>1</v>
      </c>
      <c r="Q50" s="92">
        <v>19401</v>
      </c>
      <c r="R50" s="91">
        <v>1</v>
      </c>
      <c r="S50" s="93"/>
      <c r="T50" s="91"/>
      <c r="U50" s="93"/>
      <c r="V50" s="91"/>
      <c r="W50" s="93"/>
      <c r="X50" s="91"/>
      <c r="Y50" s="93"/>
      <c r="Z50" s="91"/>
      <c r="AA50" s="93"/>
      <c r="AB50" s="91"/>
      <c r="AC50" s="93"/>
      <c r="AD50" s="91"/>
      <c r="AE50" s="93"/>
      <c r="AF50" s="91"/>
      <c r="AG50" s="93"/>
      <c r="AH50" s="91"/>
    </row>
    <row r="51" spans="1:34" s="85" customFormat="1">
      <c r="A51" s="94" t="s">
        <v>4</v>
      </c>
      <c r="B51" s="95" t="s">
        <v>15</v>
      </c>
      <c r="C51" s="94" t="s">
        <v>22</v>
      </c>
      <c r="D51" s="95" t="s">
        <v>15</v>
      </c>
      <c r="E51" s="94" t="s">
        <v>28</v>
      </c>
      <c r="F51" s="95" t="s">
        <v>15</v>
      </c>
      <c r="G51" s="94" t="s">
        <v>23</v>
      </c>
      <c r="H51" s="95" t="s">
        <v>15</v>
      </c>
      <c r="I51" s="96" t="s">
        <v>7</v>
      </c>
      <c r="J51" s="95" t="s">
        <v>15</v>
      </c>
      <c r="K51" s="96" t="s">
        <v>24</v>
      </c>
      <c r="L51" s="95" t="s">
        <v>15</v>
      </c>
      <c r="M51" s="96" t="s">
        <v>35</v>
      </c>
      <c r="N51" s="95" t="s">
        <v>15</v>
      </c>
      <c r="O51" s="96" t="s">
        <v>25</v>
      </c>
      <c r="P51" s="95" t="s">
        <v>15</v>
      </c>
      <c r="Q51" s="96" t="s">
        <v>36</v>
      </c>
      <c r="R51" s="95" t="s">
        <v>15</v>
      </c>
      <c r="S51" s="97" t="s">
        <v>29</v>
      </c>
      <c r="T51" s="95" t="s">
        <v>15</v>
      </c>
      <c r="U51" s="97" t="s">
        <v>37</v>
      </c>
      <c r="V51" s="95" t="s">
        <v>15</v>
      </c>
      <c r="W51" s="97" t="s">
        <v>30</v>
      </c>
      <c r="X51" s="95" t="s">
        <v>15</v>
      </c>
      <c r="Y51" s="97" t="s">
        <v>31</v>
      </c>
      <c r="Z51" s="95" t="s">
        <v>15</v>
      </c>
      <c r="AA51" s="97" t="s">
        <v>32</v>
      </c>
      <c r="AB51" s="95" t="s">
        <v>15</v>
      </c>
      <c r="AC51" s="97" t="s">
        <v>33</v>
      </c>
      <c r="AD51" s="95" t="s">
        <v>15</v>
      </c>
      <c r="AE51" s="97" t="s">
        <v>34</v>
      </c>
      <c r="AF51" s="95" t="s">
        <v>15</v>
      </c>
      <c r="AG51" s="97" t="s">
        <v>13</v>
      </c>
      <c r="AH51" s="95" t="s">
        <v>15</v>
      </c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euil23"/>
  <dimension ref="A1:AJ51"/>
  <sheetViews>
    <sheetView workbookViewId="0">
      <selection activeCell="K1" sqref="K1:L65536"/>
    </sheetView>
  </sheetViews>
  <sheetFormatPr baseColWidth="10" defaultRowHeight="12.75"/>
  <cols>
    <col min="1" max="1" width="4.625" style="101" bestFit="1" customWidth="1"/>
    <col min="2" max="2" width="4.125" style="101" bestFit="1" customWidth="1"/>
    <col min="3" max="3" width="4.625" style="101" bestFit="1" customWidth="1"/>
    <col min="4" max="4" width="4.125" style="101" bestFit="1" customWidth="1"/>
    <col min="5" max="5" width="6.75" style="101" bestFit="1" customWidth="1"/>
    <col min="6" max="6" width="4.125" style="101" bestFit="1" customWidth="1"/>
    <col min="7" max="7" width="6.75" style="101" bestFit="1" customWidth="1"/>
    <col min="8" max="8" width="4.125" style="101" bestFit="1" customWidth="1"/>
    <col min="9" max="9" width="5.5" style="101" bestFit="1" customWidth="1"/>
    <col min="10" max="10" width="4.125" style="101" bestFit="1" customWidth="1"/>
    <col min="11" max="11" width="5.5" style="101" bestFit="1" customWidth="1"/>
    <col min="12" max="12" width="4.125" style="101" bestFit="1" customWidth="1"/>
    <col min="13" max="13" width="6.375" style="101" bestFit="1" customWidth="1"/>
    <col min="14" max="14" width="4.125" style="101" bestFit="1" customWidth="1"/>
    <col min="15" max="15" width="6.375" style="101" bestFit="1" customWidth="1"/>
    <col min="16" max="16" width="4.125" style="101" bestFit="1" customWidth="1"/>
    <col min="17" max="17" width="11.125" style="101" bestFit="1" customWidth="1"/>
    <col min="18" max="18" width="4.125" style="101" bestFit="1" customWidth="1"/>
    <col min="19" max="19" width="11.125" style="101" bestFit="1" customWidth="1"/>
    <col min="20" max="20" width="4.125" style="101" bestFit="1" customWidth="1"/>
    <col min="21" max="21" width="9.875" style="101" bestFit="1" customWidth="1"/>
    <col min="22" max="22" width="4.125" style="101" bestFit="1" customWidth="1"/>
    <col min="23" max="23" width="4.875" style="101" bestFit="1" customWidth="1"/>
    <col min="24" max="24" width="4.125" style="101" bestFit="1" customWidth="1"/>
    <col min="25" max="25" width="8.5" style="101" bestFit="1" customWidth="1"/>
    <col min="26" max="26" width="4.125" style="101" bestFit="1" customWidth="1"/>
    <col min="27" max="27" width="7.375" style="101" bestFit="1" customWidth="1"/>
    <col min="28" max="28" width="4.125" style="101" bestFit="1" customWidth="1"/>
    <col min="29" max="29" width="6" style="101" bestFit="1" customWidth="1"/>
    <col min="30" max="30" width="4.125" style="101" bestFit="1" customWidth="1"/>
    <col min="31" max="31" width="7" style="101" bestFit="1" customWidth="1"/>
    <col min="32" max="32" width="4.125" style="101" bestFit="1" customWidth="1"/>
    <col min="33" max="33" width="8.25" style="101" bestFit="1" customWidth="1"/>
    <col min="34" max="34" width="4.125" style="101" bestFit="1" customWidth="1"/>
    <col min="35" max="35" width="8.75" style="101" bestFit="1" customWidth="1"/>
    <col min="36" max="36" width="4.125" style="101" bestFit="1" customWidth="1"/>
    <col min="37" max="16384" width="11" style="101"/>
  </cols>
  <sheetData>
    <row r="1" spans="1:36" ht="13.5" thickBot="1">
      <c r="A1" s="81" t="s">
        <v>4</v>
      </c>
      <c r="B1" s="82" t="s">
        <v>15</v>
      </c>
      <c r="C1" s="81" t="s">
        <v>22</v>
      </c>
      <c r="D1" s="82" t="s">
        <v>15</v>
      </c>
      <c r="E1" s="81" t="s">
        <v>28</v>
      </c>
      <c r="F1" s="82" t="s">
        <v>15</v>
      </c>
      <c r="G1" s="81" t="s">
        <v>39</v>
      </c>
      <c r="H1" s="82" t="s">
        <v>15</v>
      </c>
      <c r="I1" s="81" t="s">
        <v>23</v>
      </c>
      <c r="J1" s="82" t="s">
        <v>15</v>
      </c>
      <c r="K1" s="83" t="s">
        <v>7</v>
      </c>
      <c r="L1" s="82" t="s">
        <v>15</v>
      </c>
      <c r="M1" s="83" t="s">
        <v>24</v>
      </c>
      <c r="N1" s="82" t="s">
        <v>15</v>
      </c>
      <c r="O1" s="83" t="s">
        <v>35</v>
      </c>
      <c r="P1" s="82" t="s">
        <v>15</v>
      </c>
      <c r="Q1" s="83" t="s">
        <v>25</v>
      </c>
      <c r="R1" s="82" t="s">
        <v>15</v>
      </c>
      <c r="S1" s="83" t="s">
        <v>36</v>
      </c>
      <c r="T1" s="82" t="s">
        <v>15</v>
      </c>
      <c r="U1" s="84" t="s">
        <v>29</v>
      </c>
      <c r="V1" s="82" t="s">
        <v>15</v>
      </c>
      <c r="W1" s="84" t="s">
        <v>37</v>
      </c>
      <c r="X1" s="82" t="s">
        <v>15</v>
      </c>
      <c r="Y1" s="84" t="s">
        <v>30</v>
      </c>
      <c r="Z1" s="82" t="s">
        <v>15</v>
      </c>
      <c r="AA1" s="84" t="s">
        <v>31</v>
      </c>
      <c r="AB1" s="82" t="s">
        <v>15</v>
      </c>
      <c r="AC1" s="84" t="s">
        <v>32</v>
      </c>
      <c r="AD1" s="82" t="s">
        <v>15</v>
      </c>
      <c r="AE1" s="84" t="s">
        <v>33</v>
      </c>
      <c r="AF1" s="82" t="s">
        <v>15</v>
      </c>
      <c r="AG1" s="84" t="s">
        <v>34</v>
      </c>
      <c r="AH1" s="82" t="s">
        <v>15</v>
      </c>
      <c r="AI1" s="84" t="s">
        <v>38</v>
      </c>
      <c r="AJ1" s="82" t="s">
        <v>15</v>
      </c>
    </row>
    <row r="2" spans="1:36" ht="13.5" thickTop="1">
      <c r="A2" s="86">
        <v>0</v>
      </c>
      <c r="B2" s="87">
        <v>25</v>
      </c>
      <c r="C2" s="86">
        <v>0</v>
      </c>
      <c r="D2" s="87">
        <v>25</v>
      </c>
      <c r="E2" s="86">
        <v>0</v>
      </c>
      <c r="F2" s="87">
        <v>25</v>
      </c>
      <c r="G2" s="86">
        <v>0</v>
      </c>
      <c r="H2" s="87">
        <v>25</v>
      </c>
      <c r="I2" s="86">
        <v>0</v>
      </c>
      <c r="J2" s="87">
        <v>25</v>
      </c>
      <c r="K2" s="88">
        <v>0</v>
      </c>
      <c r="L2" s="87">
        <v>25</v>
      </c>
      <c r="M2" s="88">
        <v>0</v>
      </c>
      <c r="N2" s="87">
        <v>25</v>
      </c>
      <c r="O2" s="88">
        <v>0</v>
      </c>
      <c r="P2" s="87">
        <v>25</v>
      </c>
      <c r="Q2" s="88">
        <v>0</v>
      </c>
      <c r="R2" s="87">
        <v>25</v>
      </c>
      <c r="S2" s="88">
        <v>0</v>
      </c>
      <c r="T2" s="87">
        <v>25</v>
      </c>
      <c r="U2" s="89">
        <v>0</v>
      </c>
      <c r="V2" s="87">
        <v>1</v>
      </c>
      <c r="W2" s="89">
        <v>0</v>
      </c>
      <c r="X2" s="87">
        <v>1</v>
      </c>
      <c r="Y2" s="89">
        <v>0</v>
      </c>
      <c r="Z2" s="87">
        <v>1</v>
      </c>
      <c r="AA2" s="89">
        <v>0</v>
      </c>
      <c r="AB2" s="87">
        <v>1</v>
      </c>
      <c r="AC2" s="89">
        <v>0</v>
      </c>
      <c r="AD2" s="87">
        <v>1</v>
      </c>
      <c r="AE2" s="89">
        <v>0</v>
      </c>
      <c r="AF2" s="87">
        <v>1</v>
      </c>
      <c r="AG2" s="89">
        <v>0</v>
      </c>
      <c r="AH2" s="87">
        <v>1</v>
      </c>
      <c r="AI2" s="89">
        <v>0</v>
      </c>
      <c r="AJ2" s="87">
        <v>1</v>
      </c>
    </row>
    <row r="3" spans="1:36">
      <c r="A3" s="23">
        <v>65</v>
      </c>
      <c r="B3" s="91">
        <v>25</v>
      </c>
      <c r="C3" s="23">
        <v>74</v>
      </c>
      <c r="D3" s="91">
        <v>25</v>
      </c>
      <c r="E3" s="23">
        <v>83</v>
      </c>
      <c r="F3" s="91">
        <v>25</v>
      </c>
      <c r="G3" s="23">
        <v>115</v>
      </c>
      <c r="H3" s="91">
        <v>25</v>
      </c>
      <c r="I3" s="23">
        <v>150</v>
      </c>
      <c r="J3" s="91">
        <v>25</v>
      </c>
      <c r="K3" s="92">
        <v>1201</v>
      </c>
      <c r="L3" s="91">
        <v>25</v>
      </c>
      <c r="M3" s="92">
        <v>3050</v>
      </c>
      <c r="N3" s="91">
        <v>25</v>
      </c>
      <c r="O3" s="92">
        <v>6400</v>
      </c>
      <c r="P3" s="91">
        <v>25</v>
      </c>
      <c r="Q3" s="92">
        <v>5000</v>
      </c>
      <c r="R3" s="91">
        <v>25</v>
      </c>
      <c r="S3" s="92">
        <v>11000</v>
      </c>
      <c r="T3" s="91">
        <v>25</v>
      </c>
      <c r="U3" s="93">
        <v>240</v>
      </c>
      <c r="V3" s="91">
        <v>2</v>
      </c>
      <c r="W3" s="93">
        <v>560</v>
      </c>
      <c r="X3" s="91">
        <v>2</v>
      </c>
      <c r="Y3" s="93">
        <v>80</v>
      </c>
      <c r="Z3" s="91">
        <v>2</v>
      </c>
      <c r="AA3" s="93">
        <v>100</v>
      </c>
      <c r="AB3" s="91">
        <v>2</v>
      </c>
      <c r="AC3" s="93">
        <v>460</v>
      </c>
      <c r="AD3" s="91">
        <v>2</v>
      </c>
      <c r="AE3" s="93">
        <v>300</v>
      </c>
      <c r="AF3" s="91">
        <v>2</v>
      </c>
      <c r="AG3" s="93">
        <v>600</v>
      </c>
      <c r="AH3" s="91">
        <v>2</v>
      </c>
      <c r="AI3" s="93">
        <v>400</v>
      </c>
      <c r="AJ3" s="91">
        <v>2</v>
      </c>
    </row>
    <row r="4" spans="1:36">
      <c r="A4" s="23">
        <v>66</v>
      </c>
      <c r="B4" s="91">
        <v>24</v>
      </c>
      <c r="C4" s="23">
        <v>75</v>
      </c>
      <c r="D4" s="91">
        <v>24</v>
      </c>
      <c r="E4" s="23">
        <v>84</v>
      </c>
      <c r="F4" s="91">
        <v>24</v>
      </c>
      <c r="G4" s="23">
        <v>116</v>
      </c>
      <c r="H4" s="91">
        <v>24</v>
      </c>
      <c r="I4" s="23">
        <v>151</v>
      </c>
      <c r="J4" s="91">
        <v>24</v>
      </c>
      <c r="K4" s="92">
        <v>1201</v>
      </c>
      <c r="L4" s="91">
        <v>24</v>
      </c>
      <c r="M4" s="92">
        <v>3051</v>
      </c>
      <c r="N4" s="91">
        <v>24</v>
      </c>
      <c r="O4" s="92">
        <v>6401</v>
      </c>
      <c r="P4" s="91">
        <v>24</v>
      </c>
      <c r="Q4" s="92">
        <v>5001</v>
      </c>
      <c r="R4" s="91">
        <v>24</v>
      </c>
      <c r="S4" s="92">
        <v>11001</v>
      </c>
      <c r="T4" s="91">
        <v>24</v>
      </c>
      <c r="U4" s="93"/>
      <c r="V4" s="91"/>
      <c r="W4" s="93"/>
      <c r="X4" s="91"/>
      <c r="Y4" s="93"/>
      <c r="Z4" s="91"/>
      <c r="AA4" s="93"/>
      <c r="AB4" s="91"/>
      <c r="AC4" s="93"/>
      <c r="AD4" s="91"/>
      <c r="AE4" s="93"/>
      <c r="AF4" s="91"/>
      <c r="AG4" s="93"/>
      <c r="AH4" s="91"/>
      <c r="AI4" s="93"/>
      <c r="AJ4" s="91"/>
    </row>
    <row r="5" spans="1:36">
      <c r="A5" s="23">
        <v>67</v>
      </c>
      <c r="B5" s="91">
        <v>24</v>
      </c>
      <c r="C5" s="23">
        <v>76</v>
      </c>
      <c r="D5" s="91">
        <v>24</v>
      </c>
      <c r="E5" s="23">
        <v>86</v>
      </c>
      <c r="F5" s="91">
        <v>24</v>
      </c>
      <c r="G5" s="23">
        <v>118</v>
      </c>
      <c r="H5" s="91">
        <v>24</v>
      </c>
      <c r="I5" s="23">
        <v>154</v>
      </c>
      <c r="J5" s="91">
        <v>24</v>
      </c>
      <c r="K5" s="92">
        <v>1220</v>
      </c>
      <c r="L5" s="91">
        <v>24</v>
      </c>
      <c r="M5" s="92">
        <v>3080</v>
      </c>
      <c r="N5" s="91">
        <v>24</v>
      </c>
      <c r="O5" s="92">
        <v>6480</v>
      </c>
      <c r="P5" s="91">
        <v>24</v>
      </c>
      <c r="Q5" s="92">
        <v>5100</v>
      </c>
      <c r="R5" s="91">
        <v>24</v>
      </c>
      <c r="S5" s="92">
        <v>11150</v>
      </c>
      <c r="T5" s="91">
        <v>24</v>
      </c>
      <c r="U5" s="93">
        <v>245</v>
      </c>
      <c r="V5" s="91">
        <v>3</v>
      </c>
      <c r="W5" s="93">
        <v>570</v>
      </c>
      <c r="X5" s="91">
        <v>3</v>
      </c>
      <c r="Y5" s="93"/>
      <c r="Z5" s="91">
        <v>3</v>
      </c>
      <c r="AA5" s="93"/>
      <c r="AB5" s="91">
        <v>3</v>
      </c>
      <c r="AC5" s="93">
        <v>470</v>
      </c>
      <c r="AD5" s="91">
        <v>3</v>
      </c>
      <c r="AE5" s="93">
        <v>400</v>
      </c>
      <c r="AF5" s="91">
        <v>3</v>
      </c>
      <c r="AG5" s="93">
        <v>700</v>
      </c>
      <c r="AH5" s="91">
        <v>3</v>
      </c>
      <c r="AI5" s="93">
        <v>500</v>
      </c>
      <c r="AJ5" s="91">
        <v>3</v>
      </c>
    </row>
    <row r="6" spans="1:36">
      <c r="A6" s="23">
        <v>68</v>
      </c>
      <c r="B6" s="91">
        <v>23</v>
      </c>
      <c r="C6" s="23">
        <v>77</v>
      </c>
      <c r="D6" s="91">
        <v>23</v>
      </c>
      <c r="E6" s="23">
        <v>87</v>
      </c>
      <c r="F6" s="91">
        <v>23</v>
      </c>
      <c r="G6" s="23">
        <v>119</v>
      </c>
      <c r="H6" s="91">
        <v>23</v>
      </c>
      <c r="I6" s="23">
        <v>155</v>
      </c>
      <c r="J6" s="91">
        <v>23</v>
      </c>
      <c r="K6" s="92">
        <v>1221</v>
      </c>
      <c r="L6" s="91">
        <v>23</v>
      </c>
      <c r="M6" s="92">
        <v>3081</v>
      </c>
      <c r="N6" s="91">
        <v>23</v>
      </c>
      <c r="O6" s="92">
        <v>6481</v>
      </c>
      <c r="P6" s="91">
        <v>23</v>
      </c>
      <c r="Q6" s="92">
        <v>5101</v>
      </c>
      <c r="R6" s="91">
        <v>23</v>
      </c>
      <c r="S6" s="92">
        <v>11151</v>
      </c>
      <c r="T6" s="91">
        <v>23</v>
      </c>
      <c r="U6" s="93"/>
      <c r="V6" s="91"/>
      <c r="W6" s="93"/>
      <c r="X6" s="91"/>
      <c r="Y6" s="93"/>
      <c r="Z6" s="91"/>
      <c r="AA6" s="93"/>
      <c r="AB6" s="91"/>
      <c r="AC6" s="93"/>
      <c r="AD6" s="91"/>
      <c r="AE6" s="93"/>
      <c r="AF6" s="91"/>
      <c r="AG6" s="93"/>
      <c r="AH6" s="91"/>
      <c r="AI6" s="93"/>
      <c r="AJ6" s="91"/>
    </row>
    <row r="7" spans="1:36">
      <c r="A7" s="23">
        <v>69</v>
      </c>
      <c r="B7" s="91">
        <v>23</v>
      </c>
      <c r="C7" s="23">
        <v>78</v>
      </c>
      <c r="D7" s="91">
        <v>23</v>
      </c>
      <c r="E7" s="23">
        <v>89</v>
      </c>
      <c r="F7" s="91">
        <v>23</v>
      </c>
      <c r="G7" s="23">
        <v>121</v>
      </c>
      <c r="H7" s="91">
        <v>23</v>
      </c>
      <c r="I7" s="23">
        <v>158</v>
      </c>
      <c r="J7" s="91">
        <v>23</v>
      </c>
      <c r="K7" s="92">
        <v>1240</v>
      </c>
      <c r="L7" s="91">
        <v>23</v>
      </c>
      <c r="M7" s="92">
        <v>3120</v>
      </c>
      <c r="N7" s="91">
        <v>23</v>
      </c>
      <c r="O7" s="92">
        <v>6560</v>
      </c>
      <c r="P7" s="91">
        <v>23</v>
      </c>
      <c r="Q7" s="92">
        <v>5200</v>
      </c>
      <c r="R7" s="91">
        <v>23</v>
      </c>
      <c r="S7" s="92">
        <v>11300</v>
      </c>
      <c r="T7" s="91">
        <v>23</v>
      </c>
      <c r="U7" s="93">
        <v>250</v>
      </c>
      <c r="V7" s="91">
        <v>4</v>
      </c>
      <c r="W7" s="93">
        <v>580</v>
      </c>
      <c r="X7" s="91">
        <v>4</v>
      </c>
      <c r="Y7" s="93"/>
      <c r="Z7" s="91">
        <v>4</v>
      </c>
      <c r="AA7" s="93">
        <v>115</v>
      </c>
      <c r="AB7" s="91">
        <v>4</v>
      </c>
      <c r="AC7" s="93">
        <v>480</v>
      </c>
      <c r="AD7" s="91">
        <v>4</v>
      </c>
      <c r="AE7" s="93">
        <v>500</v>
      </c>
      <c r="AF7" s="91">
        <v>4</v>
      </c>
      <c r="AG7" s="93">
        <v>800</v>
      </c>
      <c r="AH7" s="91">
        <v>4</v>
      </c>
      <c r="AI7" s="93">
        <v>600</v>
      </c>
      <c r="AJ7" s="91">
        <v>4</v>
      </c>
    </row>
    <row r="8" spans="1:36">
      <c r="A8" s="23">
        <v>70</v>
      </c>
      <c r="B8" s="91">
        <v>22</v>
      </c>
      <c r="C8" s="23">
        <v>79</v>
      </c>
      <c r="D8" s="91">
        <v>22</v>
      </c>
      <c r="E8" s="23">
        <v>90</v>
      </c>
      <c r="F8" s="91">
        <v>22</v>
      </c>
      <c r="G8" s="23">
        <v>122</v>
      </c>
      <c r="H8" s="91">
        <v>22</v>
      </c>
      <c r="I8" s="23">
        <v>159</v>
      </c>
      <c r="J8" s="91">
        <v>22</v>
      </c>
      <c r="K8" s="92">
        <v>1241</v>
      </c>
      <c r="L8" s="91">
        <v>22</v>
      </c>
      <c r="M8" s="92">
        <v>3121</v>
      </c>
      <c r="N8" s="91">
        <v>22</v>
      </c>
      <c r="O8" s="92">
        <v>6561</v>
      </c>
      <c r="P8" s="91">
        <v>22</v>
      </c>
      <c r="Q8" s="92">
        <v>5201</v>
      </c>
      <c r="R8" s="91">
        <v>22</v>
      </c>
      <c r="S8" s="92">
        <v>11301</v>
      </c>
      <c r="T8" s="91">
        <v>22</v>
      </c>
      <c r="U8" s="93"/>
      <c r="V8" s="91"/>
      <c r="W8" s="93"/>
      <c r="X8" s="91"/>
      <c r="Y8" s="93"/>
      <c r="Z8" s="91"/>
      <c r="AA8" s="93"/>
      <c r="AB8" s="91"/>
      <c r="AC8" s="93"/>
      <c r="AD8" s="91"/>
      <c r="AE8" s="93"/>
      <c r="AF8" s="91"/>
      <c r="AG8" s="93"/>
      <c r="AH8" s="91"/>
      <c r="AI8" s="93"/>
      <c r="AJ8" s="91"/>
    </row>
    <row r="9" spans="1:36">
      <c r="A9" s="23">
        <v>71</v>
      </c>
      <c r="B9" s="91">
        <v>22</v>
      </c>
      <c r="C9" s="23">
        <v>80</v>
      </c>
      <c r="D9" s="91">
        <v>22</v>
      </c>
      <c r="E9" s="23">
        <v>92</v>
      </c>
      <c r="F9" s="91">
        <v>22</v>
      </c>
      <c r="G9" s="23">
        <v>124</v>
      </c>
      <c r="H9" s="91">
        <v>22</v>
      </c>
      <c r="I9" s="23">
        <v>162</v>
      </c>
      <c r="J9" s="91">
        <v>22</v>
      </c>
      <c r="K9" s="92">
        <v>1260</v>
      </c>
      <c r="L9" s="91">
        <v>22</v>
      </c>
      <c r="M9" s="92">
        <v>3160</v>
      </c>
      <c r="N9" s="91">
        <v>22</v>
      </c>
      <c r="O9" s="92">
        <v>7040</v>
      </c>
      <c r="P9" s="91">
        <v>22</v>
      </c>
      <c r="Q9" s="92">
        <v>5300</v>
      </c>
      <c r="R9" s="91">
        <v>22</v>
      </c>
      <c r="S9" s="92">
        <v>11450</v>
      </c>
      <c r="T9" s="91">
        <v>22</v>
      </c>
      <c r="U9" s="93">
        <v>255</v>
      </c>
      <c r="V9" s="91">
        <v>5</v>
      </c>
      <c r="W9" s="93">
        <v>590</v>
      </c>
      <c r="X9" s="91">
        <v>5</v>
      </c>
      <c r="Y9" s="93">
        <v>85</v>
      </c>
      <c r="Z9" s="91">
        <v>5</v>
      </c>
      <c r="AA9" s="93"/>
      <c r="AB9" s="91">
        <v>5</v>
      </c>
      <c r="AC9" s="93">
        <v>490</v>
      </c>
      <c r="AD9" s="91">
        <v>5</v>
      </c>
      <c r="AE9" s="93">
        <v>600</v>
      </c>
      <c r="AF9" s="91">
        <v>5</v>
      </c>
      <c r="AG9" s="93">
        <v>900</v>
      </c>
      <c r="AH9" s="91">
        <v>5</v>
      </c>
      <c r="AI9" s="93">
        <v>700</v>
      </c>
      <c r="AJ9" s="91">
        <v>5</v>
      </c>
    </row>
    <row r="10" spans="1:36">
      <c r="A10" s="23">
        <v>72</v>
      </c>
      <c r="B10" s="91">
        <v>21</v>
      </c>
      <c r="C10" s="23">
        <v>81</v>
      </c>
      <c r="D10" s="91">
        <v>21</v>
      </c>
      <c r="E10" s="23">
        <v>93</v>
      </c>
      <c r="F10" s="91">
        <v>21</v>
      </c>
      <c r="G10" s="23">
        <v>125</v>
      </c>
      <c r="H10" s="91">
        <v>21</v>
      </c>
      <c r="I10" s="23">
        <v>163</v>
      </c>
      <c r="J10" s="91">
        <v>21</v>
      </c>
      <c r="K10" s="92">
        <v>1261</v>
      </c>
      <c r="L10" s="91">
        <v>21</v>
      </c>
      <c r="M10" s="92">
        <v>3161</v>
      </c>
      <c r="N10" s="91">
        <v>21</v>
      </c>
      <c r="O10" s="92">
        <v>7041</v>
      </c>
      <c r="P10" s="91">
        <v>21</v>
      </c>
      <c r="Q10" s="92">
        <v>5301</v>
      </c>
      <c r="R10" s="91">
        <v>21</v>
      </c>
      <c r="S10" s="92">
        <v>11451</v>
      </c>
      <c r="T10" s="91">
        <v>21</v>
      </c>
      <c r="U10" s="93"/>
      <c r="V10" s="91"/>
      <c r="W10" s="93"/>
      <c r="X10" s="91"/>
      <c r="Y10" s="93"/>
      <c r="Z10" s="91"/>
      <c r="AA10" s="93"/>
      <c r="AB10" s="91"/>
      <c r="AC10" s="93"/>
      <c r="AD10" s="91"/>
      <c r="AE10" s="93"/>
      <c r="AF10" s="91"/>
      <c r="AG10" s="93"/>
      <c r="AH10" s="91"/>
      <c r="AI10" s="93"/>
      <c r="AJ10" s="91"/>
    </row>
    <row r="11" spans="1:36">
      <c r="A11" s="23">
        <v>73</v>
      </c>
      <c r="B11" s="91">
        <v>21</v>
      </c>
      <c r="C11" s="23">
        <v>82</v>
      </c>
      <c r="D11" s="91">
        <v>21</v>
      </c>
      <c r="E11" s="23">
        <v>95</v>
      </c>
      <c r="F11" s="91">
        <v>21</v>
      </c>
      <c r="G11" s="23">
        <v>127</v>
      </c>
      <c r="H11" s="91">
        <v>21</v>
      </c>
      <c r="I11" s="23">
        <v>166</v>
      </c>
      <c r="J11" s="91">
        <v>21</v>
      </c>
      <c r="K11" s="92">
        <v>1280</v>
      </c>
      <c r="L11" s="91">
        <v>21</v>
      </c>
      <c r="M11" s="92">
        <v>3200</v>
      </c>
      <c r="N11" s="91">
        <v>21</v>
      </c>
      <c r="O11" s="92">
        <v>7120</v>
      </c>
      <c r="P11" s="91">
        <v>21</v>
      </c>
      <c r="Q11" s="92">
        <v>5400</v>
      </c>
      <c r="R11" s="91">
        <v>21</v>
      </c>
      <c r="S11" s="92">
        <v>12000</v>
      </c>
      <c r="T11" s="91">
        <v>21</v>
      </c>
      <c r="U11" s="93">
        <v>260</v>
      </c>
      <c r="V11" s="91">
        <v>6</v>
      </c>
      <c r="W11" s="93">
        <v>600</v>
      </c>
      <c r="X11" s="91">
        <v>6</v>
      </c>
      <c r="Y11" s="93"/>
      <c r="Z11" s="91">
        <v>6</v>
      </c>
      <c r="AA11" s="93">
        <v>130</v>
      </c>
      <c r="AB11" s="91">
        <v>6</v>
      </c>
      <c r="AC11" s="93">
        <v>500</v>
      </c>
      <c r="AD11" s="91">
        <v>6</v>
      </c>
      <c r="AE11" s="93">
        <v>700</v>
      </c>
      <c r="AF11" s="91">
        <v>6</v>
      </c>
      <c r="AG11" s="93">
        <v>1000</v>
      </c>
      <c r="AH11" s="91">
        <v>6</v>
      </c>
      <c r="AI11" s="93">
        <v>800</v>
      </c>
      <c r="AJ11" s="91">
        <v>6</v>
      </c>
    </row>
    <row r="12" spans="1:36">
      <c r="A12" s="23">
        <v>74</v>
      </c>
      <c r="B12" s="91">
        <v>20</v>
      </c>
      <c r="C12" s="23">
        <v>83</v>
      </c>
      <c r="D12" s="91">
        <v>20</v>
      </c>
      <c r="E12" s="23">
        <v>96</v>
      </c>
      <c r="F12" s="91">
        <v>20</v>
      </c>
      <c r="G12" s="23">
        <v>128</v>
      </c>
      <c r="H12" s="91">
        <v>20</v>
      </c>
      <c r="I12" s="23">
        <v>167</v>
      </c>
      <c r="J12" s="91">
        <v>20</v>
      </c>
      <c r="K12" s="92">
        <v>1281</v>
      </c>
      <c r="L12" s="91">
        <v>20</v>
      </c>
      <c r="M12" s="92">
        <v>3201</v>
      </c>
      <c r="N12" s="91">
        <v>20</v>
      </c>
      <c r="O12" s="92">
        <v>7121</v>
      </c>
      <c r="P12" s="91">
        <v>20</v>
      </c>
      <c r="Q12" s="92">
        <v>5401</v>
      </c>
      <c r="R12" s="91">
        <v>20</v>
      </c>
      <c r="S12" s="92">
        <v>12001</v>
      </c>
      <c r="T12" s="91">
        <v>20</v>
      </c>
      <c r="U12" s="93"/>
      <c r="V12" s="91"/>
      <c r="W12" s="93"/>
      <c r="X12" s="91"/>
      <c r="Y12" s="93"/>
      <c r="Z12" s="91"/>
      <c r="AA12" s="93"/>
      <c r="AB12" s="91"/>
      <c r="AC12" s="93"/>
      <c r="AD12" s="91"/>
      <c r="AE12" s="93"/>
      <c r="AF12" s="91"/>
      <c r="AG12" s="93"/>
      <c r="AH12" s="91"/>
      <c r="AI12" s="93"/>
      <c r="AJ12" s="91"/>
    </row>
    <row r="13" spans="1:36">
      <c r="A13" s="23">
        <v>75</v>
      </c>
      <c r="B13" s="91">
        <v>20</v>
      </c>
      <c r="C13" s="23">
        <v>84</v>
      </c>
      <c r="D13" s="91">
        <v>20</v>
      </c>
      <c r="E13" s="23">
        <v>98</v>
      </c>
      <c r="F13" s="91">
        <v>20</v>
      </c>
      <c r="G13" s="23">
        <v>130</v>
      </c>
      <c r="H13" s="91">
        <v>20</v>
      </c>
      <c r="I13" s="23">
        <v>170</v>
      </c>
      <c r="J13" s="91">
        <v>20</v>
      </c>
      <c r="K13" s="92">
        <v>1300</v>
      </c>
      <c r="L13" s="91">
        <v>20</v>
      </c>
      <c r="M13" s="92">
        <v>3250</v>
      </c>
      <c r="N13" s="91">
        <v>20</v>
      </c>
      <c r="O13" s="92">
        <v>7200</v>
      </c>
      <c r="P13" s="91">
        <v>20</v>
      </c>
      <c r="Q13" s="92">
        <v>5500</v>
      </c>
      <c r="R13" s="91">
        <v>20</v>
      </c>
      <c r="S13" s="92">
        <v>12150</v>
      </c>
      <c r="T13" s="91">
        <v>20</v>
      </c>
      <c r="U13" s="93">
        <v>265</v>
      </c>
      <c r="V13" s="91">
        <v>7</v>
      </c>
      <c r="W13" s="93">
        <v>620</v>
      </c>
      <c r="X13" s="91">
        <v>7</v>
      </c>
      <c r="Y13" s="93">
        <v>90</v>
      </c>
      <c r="Z13" s="91">
        <v>7</v>
      </c>
      <c r="AA13" s="93"/>
      <c r="AB13" s="91">
        <v>7</v>
      </c>
      <c r="AC13" s="93">
        <v>520</v>
      </c>
      <c r="AD13" s="91">
        <v>7</v>
      </c>
      <c r="AE13" s="93">
        <v>800</v>
      </c>
      <c r="AF13" s="91">
        <v>7</v>
      </c>
      <c r="AG13" s="93">
        <v>1100</v>
      </c>
      <c r="AH13" s="91">
        <v>7</v>
      </c>
      <c r="AI13" s="93">
        <v>900</v>
      </c>
      <c r="AJ13" s="91">
        <v>7</v>
      </c>
    </row>
    <row r="14" spans="1:36">
      <c r="A14" s="23">
        <v>76</v>
      </c>
      <c r="B14" s="91">
        <v>19</v>
      </c>
      <c r="C14" s="23">
        <v>85</v>
      </c>
      <c r="D14" s="91">
        <v>19</v>
      </c>
      <c r="E14" s="23">
        <v>99</v>
      </c>
      <c r="F14" s="91">
        <v>19</v>
      </c>
      <c r="G14" s="23">
        <v>131</v>
      </c>
      <c r="H14" s="91">
        <v>19</v>
      </c>
      <c r="I14" s="23">
        <v>171</v>
      </c>
      <c r="J14" s="91">
        <v>19</v>
      </c>
      <c r="K14" s="92">
        <v>1301</v>
      </c>
      <c r="L14" s="91">
        <v>19</v>
      </c>
      <c r="M14" s="92">
        <v>3251</v>
      </c>
      <c r="N14" s="91">
        <v>19</v>
      </c>
      <c r="O14" s="92">
        <v>7201</v>
      </c>
      <c r="P14" s="91">
        <v>19</v>
      </c>
      <c r="Q14" s="92">
        <v>5501</v>
      </c>
      <c r="R14" s="91">
        <v>19</v>
      </c>
      <c r="S14" s="92">
        <v>12151</v>
      </c>
      <c r="T14" s="91">
        <v>19</v>
      </c>
      <c r="U14" s="93"/>
      <c r="V14" s="91"/>
      <c r="W14" s="93"/>
      <c r="X14" s="91"/>
      <c r="Y14" s="93"/>
      <c r="Z14" s="91"/>
      <c r="AA14" s="93"/>
      <c r="AB14" s="91"/>
      <c r="AC14" s="93"/>
      <c r="AD14" s="91"/>
      <c r="AE14" s="93"/>
      <c r="AF14" s="91"/>
      <c r="AG14" s="93"/>
      <c r="AH14" s="91"/>
      <c r="AI14" s="93"/>
      <c r="AJ14" s="91"/>
    </row>
    <row r="15" spans="1:36">
      <c r="A15" s="23">
        <v>77</v>
      </c>
      <c r="B15" s="91">
        <v>19</v>
      </c>
      <c r="C15" s="23">
        <v>86</v>
      </c>
      <c r="D15" s="91">
        <v>19</v>
      </c>
      <c r="E15" s="23">
        <v>101</v>
      </c>
      <c r="F15" s="91">
        <v>19</v>
      </c>
      <c r="G15" s="23">
        <v>135</v>
      </c>
      <c r="H15" s="91">
        <v>19</v>
      </c>
      <c r="I15" s="23">
        <v>175</v>
      </c>
      <c r="J15" s="91">
        <v>19</v>
      </c>
      <c r="K15" s="92">
        <v>1320</v>
      </c>
      <c r="L15" s="91">
        <v>19</v>
      </c>
      <c r="M15" s="92">
        <v>3300</v>
      </c>
      <c r="N15" s="91">
        <v>19</v>
      </c>
      <c r="O15" s="92">
        <v>7290</v>
      </c>
      <c r="P15" s="91">
        <v>19</v>
      </c>
      <c r="Q15" s="92">
        <v>6000</v>
      </c>
      <c r="R15" s="91">
        <v>19</v>
      </c>
      <c r="S15" s="92">
        <v>12300</v>
      </c>
      <c r="T15" s="91">
        <v>19</v>
      </c>
      <c r="U15" s="93">
        <v>270</v>
      </c>
      <c r="V15" s="91">
        <v>8</v>
      </c>
      <c r="W15" s="93">
        <v>640</v>
      </c>
      <c r="X15" s="91">
        <v>8</v>
      </c>
      <c r="Y15" s="93"/>
      <c r="Z15" s="91">
        <v>8</v>
      </c>
      <c r="AA15" s="93">
        <v>145</v>
      </c>
      <c r="AB15" s="91">
        <v>8</v>
      </c>
      <c r="AC15" s="93">
        <v>640</v>
      </c>
      <c r="AD15" s="91">
        <v>8</v>
      </c>
      <c r="AE15" s="93">
        <v>900</v>
      </c>
      <c r="AF15" s="91">
        <v>8</v>
      </c>
      <c r="AG15" s="93">
        <v>1200</v>
      </c>
      <c r="AH15" s="91">
        <v>8</v>
      </c>
      <c r="AI15" s="93">
        <v>1000</v>
      </c>
      <c r="AJ15" s="91">
        <v>8</v>
      </c>
    </row>
    <row r="16" spans="1:36">
      <c r="A16" s="23">
        <v>78</v>
      </c>
      <c r="B16" s="91">
        <v>18</v>
      </c>
      <c r="C16" s="23">
        <v>87</v>
      </c>
      <c r="D16" s="91">
        <v>18</v>
      </c>
      <c r="E16" s="23">
        <v>102</v>
      </c>
      <c r="F16" s="91">
        <v>18</v>
      </c>
      <c r="G16" s="23">
        <v>136</v>
      </c>
      <c r="H16" s="91">
        <v>18</v>
      </c>
      <c r="I16" s="23">
        <v>176</v>
      </c>
      <c r="J16" s="91">
        <v>18</v>
      </c>
      <c r="K16" s="92">
        <v>1321</v>
      </c>
      <c r="L16" s="91">
        <v>18</v>
      </c>
      <c r="M16" s="92">
        <v>3301</v>
      </c>
      <c r="N16" s="91">
        <v>18</v>
      </c>
      <c r="O16" s="92">
        <v>7291</v>
      </c>
      <c r="P16" s="91">
        <v>18</v>
      </c>
      <c r="Q16" s="92">
        <v>6001</v>
      </c>
      <c r="R16" s="91">
        <v>18</v>
      </c>
      <c r="S16" s="92">
        <v>12301</v>
      </c>
      <c r="T16" s="91">
        <v>18</v>
      </c>
      <c r="U16" s="93"/>
      <c r="V16" s="91"/>
      <c r="W16" s="93"/>
      <c r="X16" s="91"/>
      <c r="Y16" s="93"/>
      <c r="Z16" s="91"/>
      <c r="AA16" s="93"/>
      <c r="AB16" s="91"/>
      <c r="AC16" s="93"/>
      <c r="AD16" s="91"/>
      <c r="AE16" s="93"/>
      <c r="AF16" s="91"/>
      <c r="AG16" s="93"/>
      <c r="AH16" s="91"/>
      <c r="AI16" s="93"/>
      <c r="AJ16" s="91"/>
    </row>
    <row r="17" spans="1:36">
      <c r="A17" s="23">
        <v>79</v>
      </c>
      <c r="B17" s="91">
        <v>18</v>
      </c>
      <c r="C17" s="23">
        <v>89</v>
      </c>
      <c r="D17" s="91">
        <v>18</v>
      </c>
      <c r="E17" s="23">
        <v>104</v>
      </c>
      <c r="F17" s="91">
        <v>18</v>
      </c>
      <c r="G17" s="23">
        <v>140</v>
      </c>
      <c r="H17" s="91">
        <v>18</v>
      </c>
      <c r="I17" s="23">
        <v>180</v>
      </c>
      <c r="J17" s="91">
        <v>18</v>
      </c>
      <c r="K17" s="92">
        <v>1340</v>
      </c>
      <c r="L17" s="91">
        <v>18</v>
      </c>
      <c r="M17" s="92">
        <v>3370</v>
      </c>
      <c r="N17" s="91">
        <v>18</v>
      </c>
      <c r="O17" s="92">
        <v>7390</v>
      </c>
      <c r="P17" s="91">
        <v>18</v>
      </c>
      <c r="Q17" s="92">
        <v>6100</v>
      </c>
      <c r="R17" s="91">
        <v>18</v>
      </c>
      <c r="S17" s="92">
        <v>12450</v>
      </c>
      <c r="T17" s="91">
        <v>18</v>
      </c>
      <c r="U17" s="93">
        <v>280</v>
      </c>
      <c r="V17" s="91">
        <v>9</v>
      </c>
      <c r="W17" s="93">
        <v>660</v>
      </c>
      <c r="X17" s="91">
        <v>9</v>
      </c>
      <c r="Y17" s="93">
        <v>95</v>
      </c>
      <c r="Z17" s="91">
        <v>9</v>
      </c>
      <c r="AA17" s="93"/>
      <c r="AB17" s="91">
        <v>9</v>
      </c>
      <c r="AC17" s="93">
        <v>655</v>
      </c>
      <c r="AD17" s="91">
        <v>9</v>
      </c>
      <c r="AE17" s="93">
        <v>1000</v>
      </c>
      <c r="AF17" s="91">
        <v>9</v>
      </c>
      <c r="AG17" s="93">
        <v>1300</v>
      </c>
      <c r="AH17" s="91">
        <v>9</v>
      </c>
      <c r="AI17" s="93">
        <v>1100</v>
      </c>
      <c r="AJ17" s="91">
        <v>9</v>
      </c>
    </row>
    <row r="18" spans="1:36">
      <c r="A18" s="23">
        <v>80</v>
      </c>
      <c r="B18" s="91">
        <v>17</v>
      </c>
      <c r="C18" s="23">
        <v>90</v>
      </c>
      <c r="D18" s="91">
        <v>17</v>
      </c>
      <c r="E18" s="23">
        <v>105</v>
      </c>
      <c r="F18" s="91">
        <v>17</v>
      </c>
      <c r="G18" s="23">
        <v>141</v>
      </c>
      <c r="H18" s="91">
        <v>17</v>
      </c>
      <c r="I18" s="23">
        <v>181</v>
      </c>
      <c r="J18" s="91">
        <v>17</v>
      </c>
      <c r="K18" s="92">
        <v>1341</v>
      </c>
      <c r="L18" s="91">
        <v>17</v>
      </c>
      <c r="M18" s="92">
        <v>3371</v>
      </c>
      <c r="N18" s="91">
        <v>17</v>
      </c>
      <c r="O18" s="92">
        <v>7391</v>
      </c>
      <c r="P18" s="91">
        <v>17</v>
      </c>
      <c r="Q18" s="92">
        <v>6101</v>
      </c>
      <c r="R18" s="91">
        <v>17</v>
      </c>
      <c r="S18" s="92">
        <v>12451</v>
      </c>
      <c r="T18" s="91">
        <v>17</v>
      </c>
      <c r="U18" s="93"/>
      <c r="V18" s="91"/>
      <c r="W18" s="93"/>
      <c r="X18" s="91"/>
      <c r="Y18" s="93"/>
      <c r="Z18" s="91"/>
      <c r="AA18" s="93"/>
      <c r="AB18" s="91"/>
      <c r="AC18" s="93"/>
      <c r="AD18" s="91"/>
      <c r="AE18" s="93"/>
      <c r="AF18" s="91"/>
      <c r="AG18" s="93"/>
      <c r="AH18" s="91"/>
      <c r="AI18" s="93"/>
      <c r="AJ18" s="91"/>
    </row>
    <row r="19" spans="1:36">
      <c r="A19" s="23">
        <v>81</v>
      </c>
      <c r="B19" s="91">
        <v>17</v>
      </c>
      <c r="C19" s="23">
        <v>92</v>
      </c>
      <c r="D19" s="91">
        <v>17</v>
      </c>
      <c r="E19" s="23">
        <v>107</v>
      </c>
      <c r="F19" s="91">
        <v>17</v>
      </c>
      <c r="G19" s="23">
        <v>145</v>
      </c>
      <c r="H19" s="91">
        <v>17</v>
      </c>
      <c r="I19" s="23">
        <v>185</v>
      </c>
      <c r="J19" s="91">
        <v>17</v>
      </c>
      <c r="K19" s="92">
        <v>1360</v>
      </c>
      <c r="L19" s="91">
        <v>17</v>
      </c>
      <c r="M19" s="92">
        <v>3440</v>
      </c>
      <c r="N19" s="91">
        <v>17</v>
      </c>
      <c r="O19" s="92">
        <v>7500</v>
      </c>
      <c r="P19" s="91">
        <v>17</v>
      </c>
      <c r="Q19" s="92">
        <v>6200</v>
      </c>
      <c r="R19" s="91">
        <v>17</v>
      </c>
      <c r="S19" s="92">
        <v>13000</v>
      </c>
      <c r="T19" s="91">
        <v>17</v>
      </c>
      <c r="U19" s="93">
        <v>290</v>
      </c>
      <c r="V19" s="91">
        <v>10</v>
      </c>
      <c r="W19" s="93">
        <v>680</v>
      </c>
      <c r="X19" s="91">
        <v>10</v>
      </c>
      <c r="Y19" s="93"/>
      <c r="Z19" s="91">
        <v>10</v>
      </c>
      <c r="AA19" s="93">
        <v>160</v>
      </c>
      <c r="AB19" s="91">
        <v>10</v>
      </c>
      <c r="AC19" s="93">
        <v>670</v>
      </c>
      <c r="AD19" s="91">
        <v>10</v>
      </c>
      <c r="AE19" s="93">
        <v>1100</v>
      </c>
      <c r="AF19" s="91">
        <v>10</v>
      </c>
      <c r="AG19" s="93">
        <v>1400</v>
      </c>
      <c r="AH19" s="91">
        <v>10</v>
      </c>
      <c r="AI19" s="93">
        <v>1200</v>
      </c>
      <c r="AJ19" s="91">
        <v>10</v>
      </c>
    </row>
    <row r="20" spans="1:36">
      <c r="A20" s="23">
        <v>82</v>
      </c>
      <c r="B20" s="91">
        <v>16</v>
      </c>
      <c r="C20" s="23">
        <v>93</v>
      </c>
      <c r="D20" s="91">
        <v>16</v>
      </c>
      <c r="E20" s="23">
        <v>108</v>
      </c>
      <c r="F20" s="91">
        <v>16</v>
      </c>
      <c r="G20" s="23">
        <v>146</v>
      </c>
      <c r="H20" s="91">
        <v>16</v>
      </c>
      <c r="I20" s="23">
        <v>186</v>
      </c>
      <c r="J20" s="91">
        <v>16</v>
      </c>
      <c r="K20" s="92">
        <v>1361</v>
      </c>
      <c r="L20" s="91">
        <v>16</v>
      </c>
      <c r="M20" s="92">
        <v>3441</v>
      </c>
      <c r="N20" s="91">
        <v>16</v>
      </c>
      <c r="O20" s="92">
        <v>7501</v>
      </c>
      <c r="P20" s="91">
        <v>16</v>
      </c>
      <c r="Q20" s="92">
        <v>6201</v>
      </c>
      <c r="R20" s="91">
        <v>16</v>
      </c>
      <c r="S20" s="92">
        <v>13001</v>
      </c>
      <c r="T20" s="91">
        <v>16</v>
      </c>
      <c r="U20" s="93"/>
      <c r="V20" s="91"/>
      <c r="W20" s="93"/>
      <c r="X20" s="91"/>
      <c r="Y20" s="93"/>
      <c r="Z20" s="91"/>
      <c r="AA20" s="93"/>
      <c r="AB20" s="91"/>
      <c r="AC20" s="93"/>
      <c r="AD20" s="91"/>
      <c r="AE20" s="93"/>
      <c r="AF20" s="91"/>
      <c r="AG20" s="93"/>
      <c r="AH20" s="91"/>
      <c r="AI20" s="93"/>
      <c r="AJ20" s="91"/>
    </row>
    <row r="21" spans="1:36">
      <c r="A21" s="23">
        <v>83</v>
      </c>
      <c r="B21" s="91">
        <v>16</v>
      </c>
      <c r="C21" s="23">
        <v>95</v>
      </c>
      <c r="D21" s="91">
        <v>16</v>
      </c>
      <c r="E21" s="23">
        <v>110</v>
      </c>
      <c r="F21" s="91">
        <v>16</v>
      </c>
      <c r="G21" s="23">
        <v>150</v>
      </c>
      <c r="H21" s="91">
        <v>16</v>
      </c>
      <c r="I21" s="23">
        <v>190</v>
      </c>
      <c r="J21" s="91">
        <v>16</v>
      </c>
      <c r="K21" s="92">
        <v>1390</v>
      </c>
      <c r="L21" s="91">
        <v>16</v>
      </c>
      <c r="M21" s="92">
        <v>3510</v>
      </c>
      <c r="N21" s="91">
        <v>16</v>
      </c>
      <c r="O21" s="92">
        <v>8020</v>
      </c>
      <c r="P21" s="91">
        <v>16</v>
      </c>
      <c r="Q21" s="92">
        <v>6300</v>
      </c>
      <c r="R21" s="91">
        <v>16</v>
      </c>
      <c r="S21" s="92">
        <v>13150</v>
      </c>
      <c r="T21" s="91">
        <v>16</v>
      </c>
      <c r="U21" s="93">
        <v>300</v>
      </c>
      <c r="V21" s="91">
        <v>11</v>
      </c>
      <c r="W21" s="93">
        <v>700</v>
      </c>
      <c r="X21" s="91">
        <v>11</v>
      </c>
      <c r="Y21" s="93">
        <v>100</v>
      </c>
      <c r="Z21" s="91">
        <v>11</v>
      </c>
      <c r="AA21" s="93"/>
      <c r="AB21" s="91">
        <v>11</v>
      </c>
      <c r="AC21" s="93">
        <v>685</v>
      </c>
      <c r="AD21" s="91">
        <v>11</v>
      </c>
      <c r="AE21" s="93">
        <v>1200</v>
      </c>
      <c r="AF21" s="91">
        <v>11</v>
      </c>
      <c r="AG21" s="93">
        <v>1500</v>
      </c>
      <c r="AH21" s="91">
        <v>11</v>
      </c>
      <c r="AI21" s="93">
        <v>1300</v>
      </c>
      <c r="AJ21" s="91">
        <v>11</v>
      </c>
    </row>
    <row r="22" spans="1:36">
      <c r="A22" s="23">
        <v>84</v>
      </c>
      <c r="B22" s="91">
        <v>15</v>
      </c>
      <c r="C22" s="23">
        <v>96</v>
      </c>
      <c r="D22" s="91">
        <v>15</v>
      </c>
      <c r="E22" s="23">
        <v>111</v>
      </c>
      <c r="F22" s="91">
        <v>15</v>
      </c>
      <c r="G22" s="23">
        <v>151</v>
      </c>
      <c r="H22" s="91">
        <v>15</v>
      </c>
      <c r="I22" s="23">
        <v>191</v>
      </c>
      <c r="J22" s="91">
        <v>15</v>
      </c>
      <c r="K22" s="92">
        <v>1391</v>
      </c>
      <c r="L22" s="91">
        <v>15</v>
      </c>
      <c r="M22" s="92">
        <v>3511</v>
      </c>
      <c r="N22" s="91">
        <v>15</v>
      </c>
      <c r="O22" s="92">
        <v>8021</v>
      </c>
      <c r="P22" s="91">
        <v>15</v>
      </c>
      <c r="Q22" s="92">
        <v>6301</v>
      </c>
      <c r="R22" s="91">
        <v>15</v>
      </c>
      <c r="S22" s="92">
        <v>13151</v>
      </c>
      <c r="T22" s="91">
        <v>15</v>
      </c>
      <c r="U22" s="93"/>
      <c r="V22" s="91"/>
      <c r="W22" s="93"/>
      <c r="X22" s="91"/>
      <c r="Y22" s="93"/>
      <c r="Z22" s="91"/>
      <c r="AA22" s="93"/>
      <c r="AB22" s="91"/>
      <c r="AC22" s="93"/>
      <c r="AD22" s="91"/>
      <c r="AE22" s="93"/>
      <c r="AF22" s="91"/>
      <c r="AG22" s="93"/>
      <c r="AH22" s="91"/>
      <c r="AI22" s="93"/>
      <c r="AJ22" s="91"/>
    </row>
    <row r="23" spans="1:36">
      <c r="A23" s="23">
        <v>85</v>
      </c>
      <c r="B23" s="91">
        <v>15</v>
      </c>
      <c r="C23" s="23">
        <v>98</v>
      </c>
      <c r="D23" s="91">
        <v>15</v>
      </c>
      <c r="E23" s="23">
        <v>115</v>
      </c>
      <c r="F23" s="91">
        <v>15</v>
      </c>
      <c r="G23" s="23">
        <v>155</v>
      </c>
      <c r="H23" s="91">
        <v>15</v>
      </c>
      <c r="I23" s="23">
        <v>195</v>
      </c>
      <c r="J23" s="91">
        <v>15</v>
      </c>
      <c r="K23" s="92">
        <v>1420</v>
      </c>
      <c r="L23" s="91">
        <v>15</v>
      </c>
      <c r="M23" s="92">
        <v>3580</v>
      </c>
      <c r="N23" s="91">
        <v>15</v>
      </c>
      <c r="O23" s="92">
        <v>8140</v>
      </c>
      <c r="P23" s="91">
        <v>15</v>
      </c>
      <c r="Q23" s="92">
        <v>6400</v>
      </c>
      <c r="R23" s="91">
        <v>15</v>
      </c>
      <c r="S23" s="92">
        <v>13300</v>
      </c>
      <c r="T23" s="91">
        <v>15</v>
      </c>
      <c r="U23" s="93">
        <v>310</v>
      </c>
      <c r="V23" s="91">
        <v>12</v>
      </c>
      <c r="W23" s="93">
        <v>720</v>
      </c>
      <c r="X23" s="91">
        <v>12</v>
      </c>
      <c r="Y23" s="93"/>
      <c r="Z23" s="91">
        <v>12</v>
      </c>
      <c r="AA23" s="93">
        <v>175</v>
      </c>
      <c r="AB23" s="91">
        <v>12</v>
      </c>
      <c r="AC23" s="93">
        <v>700</v>
      </c>
      <c r="AD23" s="91">
        <v>12</v>
      </c>
      <c r="AE23" s="93">
        <v>1300</v>
      </c>
      <c r="AF23" s="91">
        <v>12</v>
      </c>
      <c r="AG23" s="93">
        <v>1600</v>
      </c>
      <c r="AH23" s="91">
        <v>12</v>
      </c>
      <c r="AI23" s="93">
        <v>1400</v>
      </c>
      <c r="AJ23" s="91">
        <v>12</v>
      </c>
    </row>
    <row r="24" spans="1:36">
      <c r="A24" s="23">
        <v>86</v>
      </c>
      <c r="B24" s="91">
        <v>14</v>
      </c>
      <c r="C24" s="23">
        <v>99</v>
      </c>
      <c r="D24" s="91">
        <v>14</v>
      </c>
      <c r="E24" s="23">
        <v>116</v>
      </c>
      <c r="F24" s="91">
        <v>14</v>
      </c>
      <c r="G24" s="23">
        <v>156</v>
      </c>
      <c r="H24" s="91">
        <v>14</v>
      </c>
      <c r="I24" s="23">
        <v>196</v>
      </c>
      <c r="J24" s="91">
        <v>14</v>
      </c>
      <c r="K24" s="92">
        <v>1421</v>
      </c>
      <c r="L24" s="91">
        <v>14</v>
      </c>
      <c r="M24" s="92">
        <v>3581</v>
      </c>
      <c r="N24" s="91">
        <v>14</v>
      </c>
      <c r="O24" s="92">
        <v>8141</v>
      </c>
      <c r="P24" s="91">
        <v>14</v>
      </c>
      <c r="Q24" s="92">
        <v>6401</v>
      </c>
      <c r="R24" s="91">
        <v>14</v>
      </c>
      <c r="S24" s="92">
        <v>13301</v>
      </c>
      <c r="T24" s="91">
        <v>14</v>
      </c>
      <c r="U24" s="93"/>
      <c r="V24" s="91"/>
      <c r="W24" s="93"/>
      <c r="X24" s="91"/>
      <c r="Y24" s="93"/>
      <c r="Z24" s="91"/>
      <c r="AA24" s="93"/>
      <c r="AB24" s="91"/>
      <c r="AC24" s="93"/>
      <c r="AD24" s="91"/>
      <c r="AE24" s="93"/>
      <c r="AF24" s="91"/>
      <c r="AG24" s="93"/>
      <c r="AH24" s="91"/>
      <c r="AI24" s="93"/>
      <c r="AJ24" s="91"/>
    </row>
    <row r="25" spans="1:36">
      <c r="A25" s="23">
        <v>88</v>
      </c>
      <c r="B25" s="91">
        <v>14</v>
      </c>
      <c r="C25" s="23">
        <v>101</v>
      </c>
      <c r="D25" s="91">
        <v>14</v>
      </c>
      <c r="E25" s="23">
        <v>120</v>
      </c>
      <c r="F25" s="91">
        <v>14</v>
      </c>
      <c r="G25" s="23">
        <v>160</v>
      </c>
      <c r="H25" s="91">
        <v>14</v>
      </c>
      <c r="I25" s="23">
        <v>200</v>
      </c>
      <c r="J25" s="91">
        <v>14</v>
      </c>
      <c r="K25" s="92">
        <v>1450</v>
      </c>
      <c r="L25" s="91">
        <v>14</v>
      </c>
      <c r="M25" s="92">
        <v>4050</v>
      </c>
      <c r="N25" s="91">
        <v>14</v>
      </c>
      <c r="O25" s="92">
        <v>8260</v>
      </c>
      <c r="P25" s="91">
        <v>14</v>
      </c>
      <c r="Q25" s="92">
        <v>6500</v>
      </c>
      <c r="R25" s="91">
        <v>14</v>
      </c>
      <c r="S25" s="92">
        <v>13500</v>
      </c>
      <c r="T25" s="91">
        <v>14</v>
      </c>
      <c r="U25" s="93">
        <v>320</v>
      </c>
      <c r="V25" s="91">
        <v>13</v>
      </c>
      <c r="W25" s="93">
        <v>740</v>
      </c>
      <c r="X25" s="91">
        <v>13</v>
      </c>
      <c r="Y25" s="93">
        <v>105</v>
      </c>
      <c r="Z25" s="91">
        <v>13</v>
      </c>
      <c r="AA25" s="93"/>
      <c r="AB25" s="91">
        <v>13</v>
      </c>
      <c r="AC25" s="93">
        <v>720</v>
      </c>
      <c r="AD25" s="91">
        <v>13</v>
      </c>
      <c r="AE25" s="93">
        <v>1400</v>
      </c>
      <c r="AF25" s="91">
        <v>13</v>
      </c>
      <c r="AG25" s="93">
        <v>1700</v>
      </c>
      <c r="AH25" s="91">
        <v>13</v>
      </c>
      <c r="AI25" s="93">
        <v>1500</v>
      </c>
      <c r="AJ25" s="91">
        <v>13</v>
      </c>
    </row>
    <row r="26" spans="1:36">
      <c r="A26" s="23">
        <v>89</v>
      </c>
      <c r="B26" s="91">
        <v>13</v>
      </c>
      <c r="C26" s="23">
        <v>102</v>
      </c>
      <c r="D26" s="91">
        <v>13</v>
      </c>
      <c r="E26" s="23">
        <v>121</v>
      </c>
      <c r="F26" s="91">
        <v>13</v>
      </c>
      <c r="G26" s="23">
        <v>161</v>
      </c>
      <c r="H26" s="91">
        <v>13</v>
      </c>
      <c r="I26" s="23">
        <v>201</v>
      </c>
      <c r="J26" s="91">
        <v>13</v>
      </c>
      <c r="K26" s="92">
        <v>1451</v>
      </c>
      <c r="L26" s="91">
        <v>13</v>
      </c>
      <c r="M26" s="92">
        <v>4051</v>
      </c>
      <c r="N26" s="91">
        <v>13</v>
      </c>
      <c r="O26" s="92">
        <v>8261</v>
      </c>
      <c r="P26" s="91">
        <v>13</v>
      </c>
      <c r="Q26" s="92">
        <v>6501</v>
      </c>
      <c r="R26" s="91">
        <v>13</v>
      </c>
      <c r="S26" s="92">
        <v>13501</v>
      </c>
      <c r="T26" s="91">
        <v>13</v>
      </c>
      <c r="U26" s="93"/>
      <c r="V26" s="91"/>
      <c r="W26" s="93"/>
      <c r="X26" s="91"/>
      <c r="Y26" s="93"/>
      <c r="Z26" s="91"/>
      <c r="AA26" s="93"/>
      <c r="AB26" s="91"/>
      <c r="AC26" s="93"/>
      <c r="AD26" s="91"/>
      <c r="AE26" s="93"/>
      <c r="AF26" s="91"/>
      <c r="AG26" s="93"/>
      <c r="AH26" s="91"/>
      <c r="AI26" s="93"/>
      <c r="AJ26" s="91"/>
    </row>
    <row r="27" spans="1:36">
      <c r="A27" s="23">
        <v>91</v>
      </c>
      <c r="B27" s="91">
        <v>13</v>
      </c>
      <c r="C27" s="23">
        <v>104</v>
      </c>
      <c r="D27" s="91">
        <v>13</v>
      </c>
      <c r="E27" s="23">
        <v>125</v>
      </c>
      <c r="F27" s="91">
        <v>13</v>
      </c>
      <c r="G27" s="23">
        <v>165</v>
      </c>
      <c r="H27" s="91">
        <v>13</v>
      </c>
      <c r="I27" s="23">
        <v>205</v>
      </c>
      <c r="J27" s="91">
        <v>13</v>
      </c>
      <c r="K27" s="92">
        <v>1480</v>
      </c>
      <c r="L27" s="91">
        <v>13</v>
      </c>
      <c r="M27" s="92">
        <v>4120</v>
      </c>
      <c r="N27" s="91">
        <v>13</v>
      </c>
      <c r="O27" s="92">
        <v>8380</v>
      </c>
      <c r="P27" s="91">
        <v>13</v>
      </c>
      <c r="Q27" s="92">
        <v>7000</v>
      </c>
      <c r="R27" s="91">
        <v>13</v>
      </c>
      <c r="S27" s="92">
        <v>14150</v>
      </c>
      <c r="T27" s="91">
        <v>13</v>
      </c>
      <c r="U27" s="93">
        <v>330</v>
      </c>
      <c r="V27" s="91">
        <v>14</v>
      </c>
      <c r="W27" s="93">
        <v>760</v>
      </c>
      <c r="X27" s="91">
        <v>14</v>
      </c>
      <c r="Y27" s="93"/>
      <c r="Z27" s="91">
        <v>14</v>
      </c>
      <c r="AA27" s="93">
        <v>190</v>
      </c>
      <c r="AB27" s="91">
        <v>14</v>
      </c>
      <c r="AC27" s="93">
        <v>740</v>
      </c>
      <c r="AD27" s="91">
        <v>14</v>
      </c>
      <c r="AE27" s="93">
        <v>1500</v>
      </c>
      <c r="AF27" s="91">
        <v>14</v>
      </c>
      <c r="AG27" s="93">
        <v>1800</v>
      </c>
      <c r="AH27" s="91">
        <v>14</v>
      </c>
      <c r="AI27" s="93">
        <v>1600</v>
      </c>
      <c r="AJ27" s="91">
        <v>14</v>
      </c>
    </row>
    <row r="28" spans="1:36">
      <c r="A28" s="23">
        <v>92</v>
      </c>
      <c r="B28" s="91">
        <v>12</v>
      </c>
      <c r="C28" s="23">
        <v>103</v>
      </c>
      <c r="D28" s="91">
        <v>12</v>
      </c>
      <c r="E28" s="23">
        <v>126</v>
      </c>
      <c r="F28" s="91">
        <v>12</v>
      </c>
      <c r="G28" s="23">
        <v>166</v>
      </c>
      <c r="H28" s="91">
        <v>12</v>
      </c>
      <c r="I28" s="23">
        <v>206</v>
      </c>
      <c r="J28" s="91">
        <v>12</v>
      </c>
      <c r="K28" s="92">
        <v>1481</v>
      </c>
      <c r="L28" s="91">
        <v>12</v>
      </c>
      <c r="M28" s="92">
        <v>4121</v>
      </c>
      <c r="N28" s="91">
        <v>12</v>
      </c>
      <c r="O28" s="92">
        <v>8381</v>
      </c>
      <c r="P28" s="91">
        <v>12</v>
      </c>
      <c r="Q28" s="92">
        <v>7001</v>
      </c>
      <c r="R28" s="91">
        <v>12</v>
      </c>
      <c r="S28" s="92">
        <v>14151</v>
      </c>
      <c r="T28" s="91">
        <v>12</v>
      </c>
      <c r="U28" s="93"/>
      <c r="V28" s="91"/>
      <c r="W28" s="93"/>
      <c r="X28" s="91"/>
      <c r="Y28" s="93"/>
      <c r="Z28" s="91"/>
      <c r="AA28" s="93"/>
      <c r="AB28" s="91"/>
      <c r="AC28" s="93"/>
      <c r="AD28" s="91"/>
      <c r="AE28" s="93"/>
      <c r="AF28" s="91"/>
      <c r="AG28" s="93"/>
      <c r="AH28" s="91"/>
      <c r="AI28" s="93"/>
      <c r="AJ28" s="91"/>
    </row>
    <row r="29" spans="1:36">
      <c r="A29" s="23">
        <v>94</v>
      </c>
      <c r="B29" s="91">
        <v>12</v>
      </c>
      <c r="C29" s="23">
        <v>107</v>
      </c>
      <c r="D29" s="91">
        <v>12</v>
      </c>
      <c r="E29" s="23">
        <v>130</v>
      </c>
      <c r="F29" s="91">
        <v>12</v>
      </c>
      <c r="G29" s="23">
        <v>170</v>
      </c>
      <c r="H29" s="91">
        <v>12</v>
      </c>
      <c r="I29" s="23">
        <v>210</v>
      </c>
      <c r="J29" s="91">
        <v>12</v>
      </c>
      <c r="K29" s="92">
        <v>1510</v>
      </c>
      <c r="L29" s="91">
        <v>12</v>
      </c>
      <c r="M29" s="92">
        <v>4200</v>
      </c>
      <c r="N29" s="91">
        <v>12</v>
      </c>
      <c r="O29" s="92">
        <v>8500</v>
      </c>
      <c r="P29" s="91">
        <v>12</v>
      </c>
      <c r="Q29" s="92">
        <v>7100</v>
      </c>
      <c r="R29" s="91">
        <v>12</v>
      </c>
      <c r="S29" s="92">
        <v>14400</v>
      </c>
      <c r="T29" s="91">
        <v>12</v>
      </c>
      <c r="U29" s="93">
        <v>340</v>
      </c>
      <c r="V29" s="91">
        <v>15</v>
      </c>
      <c r="W29" s="93">
        <v>780</v>
      </c>
      <c r="X29" s="91">
        <v>15</v>
      </c>
      <c r="Y29" s="93">
        <v>110</v>
      </c>
      <c r="Z29" s="91">
        <v>15</v>
      </c>
      <c r="AA29" s="93"/>
      <c r="AB29" s="91">
        <v>15</v>
      </c>
      <c r="AC29" s="93">
        <v>760</v>
      </c>
      <c r="AD29" s="91">
        <v>15</v>
      </c>
      <c r="AE29" s="93">
        <v>1600</v>
      </c>
      <c r="AF29" s="91">
        <v>15</v>
      </c>
      <c r="AG29" s="93">
        <v>1900</v>
      </c>
      <c r="AH29" s="91">
        <v>15</v>
      </c>
      <c r="AI29" s="93">
        <v>1700</v>
      </c>
      <c r="AJ29" s="91">
        <v>15</v>
      </c>
    </row>
    <row r="30" spans="1:36">
      <c r="A30" s="23">
        <v>95</v>
      </c>
      <c r="B30" s="91">
        <v>11</v>
      </c>
      <c r="C30" s="23">
        <v>108</v>
      </c>
      <c r="D30" s="91">
        <v>11</v>
      </c>
      <c r="E30" s="23">
        <v>131</v>
      </c>
      <c r="F30" s="91">
        <v>11</v>
      </c>
      <c r="G30" s="23">
        <v>171</v>
      </c>
      <c r="H30" s="91">
        <v>11</v>
      </c>
      <c r="I30" s="23">
        <v>211</v>
      </c>
      <c r="J30" s="91">
        <v>11</v>
      </c>
      <c r="K30" s="92">
        <v>1511</v>
      </c>
      <c r="L30" s="91">
        <v>11</v>
      </c>
      <c r="M30" s="92">
        <v>4201</v>
      </c>
      <c r="N30" s="91">
        <v>11</v>
      </c>
      <c r="O30" s="92">
        <v>8501</v>
      </c>
      <c r="P30" s="91">
        <v>11</v>
      </c>
      <c r="Q30" s="92">
        <v>7101</v>
      </c>
      <c r="R30" s="91">
        <v>11</v>
      </c>
      <c r="S30" s="92">
        <v>14401</v>
      </c>
      <c r="T30" s="91">
        <v>11</v>
      </c>
      <c r="U30" s="93"/>
      <c r="V30" s="91"/>
      <c r="W30" s="93"/>
      <c r="X30" s="91"/>
      <c r="Y30" s="93"/>
      <c r="Z30" s="91"/>
      <c r="AA30" s="93"/>
      <c r="AB30" s="91"/>
      <c r="AC30" s="93"/>
      <c r="AD30" s="91"/>
      <c r="AE30" s="93"/>
      <c r="AF30" s="91"/>
      <c r="AG30" s="93"/>
      <c r="AH30" s="91"/>
      <c r="AI30" s="93"/>
      <c r="AJ30" s="91"/>
    </row>
    <row r="31" spans="1:36">
      <c r="A31" s="23">
        <v>97</v>
      </c>
      <c r="B31" s="91">
        <v>11</v>
      </c>
      <c r="C31" s="23">
        <v>110</v>
      </c>
      <c r="D31" s="91">
        <v>11</v>
      </c>
      <c r="E31" s="23">
        <v>135</v>
      </c>
      <c r="F31" s="91">
        <v>11</v>
      </c>
      <c r="G31" s="23">
        <v>180</v>
      </c>
      <c r="H31" s="91">
        <v>11</v>
      </c>
      <c r="I31" s="23">
        <v>215</v>
      </c>
      <c r="J31" s="91">
        <v>11</v>
      </c>
      <c r="K31" s="92">
        <v>1550</v>
      </c>
      <c r="L31" s="91">
        <v>11</v>
      </c>
      <c r="M31" s="92">
        <v>4280</v>
      </c>
      <c r="N31" s="91">
        <v>11</v>
      </c>
      <c r="O31" s="92">
        <v>9020</v>
      </c>
      <c r="P31" s="91">
        <v>11</v>
      </c>
      <c r="Q31" s="92">
        <v>7200</v>
      </c>
      <c r="R31" s="91">
        <v>11</v>
      </c>
      <c r="S31" s="92">
        <v>15100</v>
      </c>
      <c r="T31" s="91">
        <v>11</v>
      </c>
      <c r="U31" s="93">
        <v>350</v>
      </c>
      <c r="V31" s="91">
        <v>16</v>
      </c>
      <c r="W31" s="93">
        <v>800</v>
      </c>
      <c r="X31" s="91">
        <v>16</v>
      </c>
      <c r="Y31" s="93">
        <v>115</v>
      </c>
      <c r="Z31" s="91">
        <v>16</v>
      </c>
      <c r="AA31" s="93">
        <v>200</v>
      </c>
      <c r="AB31" s="91">
        <v>16</v>
      </c>
      <c r="AC31" s="93">
        <v>780</v>
      </c>
      <c r="AD31" s="91">
        <v>16</v>
      </c>
      <c r="AE31" s="93">
        <v>1700</v>
      </c>
      <c r="AF31" s="91">
        <v>16</v>
      </c>
      <c r="AG31" s="93">
        <v>2000</v>
      </c>
      <c r="AH31" s="91">
        <v>16</v>
      </c>
      <c r="AI31" s="93">
        <v>1800</v>
      </c>
      <c r="AJ31" s="91">
        <v>16</v>
      </c>
    </row>
    <row r="32" spans="1:36">
      <c r="A32" s="23">
        <v>98</v>
      </c>
      <c r="B32" s="91">
        <v>10</v>
      </c>
      <c r="C32" s="23">
        <v>111</v>
      </c>
      <c r="D32" s="91">
        <v>10</v>
      </c>
      <c r="E32" s="23">
        <v>136</v>
      </c>
      <c r="F32" s="91">
        <v>10</v>
      </c>
      <c r="G32" s="23">
        <v>181</v>
      </c>
      <c r="H32" s="91">
        <v>10</v>
      </c>
      <c r="I32" s="23">
        <v>216</v>
      </c>
      <c r="J32" s="91">
        <v>10</v>
      </c>
      <c r="K32" s="92">
        <v>1551</v>
      </c>
      <c r="L32" s="91">
        <v>10</v>
      </c>
      <c r="M32" s="92">
        <v>4281</v>
      </c>
      <c r="N32" s="91">
        <v>10</v>
      </c>
      <c r="O32" s="92">
        <v>9021</v>
      </c>
      <c r="P32" s="91">
        <v>10</v>
      </c>
      <c r="Q32" s="92">
        <v>7201</v>
      </c>
      <c r="R32" s="91">
        <v>10</v>
      </c>
      <c r="S32" s="92">
        <v>15101</v>
      </c>
      <c r="T32" s="91">
        <v>10</v>
      </c>
      <c r="U32" s="93"/>
      <c r="V32" s="91"/>
      <c r="W32" s="93"/>
      <c r="X32" s="91"/>
      <c r="Y32" s="93"/>
      <c r="Z32" s="91"/>
      <c r="AA32" s="93"/>
      <c r="AB32" s="91"/>
      <c r="AC32" s="93"/>
      <c r="AD32" s="91"/>
      <c r="AE32" s="93"/>
      <c r="AF32" s="91"/>
      <c r="AG32" s="93"/>
      <c r="AH32" s="91"/>
      <c r="AI32" s="93"/>
      <c r="AJ32" s="91"/>
    </row>
    <row r="33" spans="1:36">
      <c r="A33" s="23">
        <v>100</v>
      </c>
      <c r="B33" s="91">
        <v>10</v>
      </c>
      <c r="C33" s="23">
        <v>113</v>
      </c>
      <c r="D33" s="91">
        <v>10</v>
      </c>
      <c r="E33" s="23">
        <v>140</v>
      </c>
      <c r="F33" s="91">
        <v>10</v>
      </c>
      <c r="G33" s="23">
        <v>190</v>
      </c>
      <c r="H33" s="91">
        <v>10</v>
      </c>
      <c r="I33" s="23">
        <v>220</v>
      </c>
      <c r="J33" s="91">
        <v>10</v>
      </c>
      <c r="K33" s="92">
        <v>2000</v>
      </c>
      <c r="L33" s="91">
        <v>10</v>
      </c>
      <c r="M33" s="92">
        <v>4360</v>
      </c>
      <c r="N33" s="91">
        <v>10</v>
      </c>
      <c r="O33" s="92">
        <v>9140</v>
      </c>
      <c r="P33" s="91">
        <v>10</v>
      </c>
      <c r="Q33" s="92">
        <v>7300</v>
      </c>
      <c r="R33" s="91">
        <v>10</v>
      </c>
      <c r="S33" s="92">
        <v>15300</v>
      </c>
      <c r="T33" s="91">
        <v>10</v>
      </c>
      <c r="U33" s="93">
        <v>360</v>
      </c>
      <c r="V33" s="91">
        <v>17</v>
      </c>
      <c r="W33" s="93">
        <v>820</v>
      </c>
      <c r="X33" s="91">
        <v>17</v>
      </c>
      <c r="Y33" s="93">
        <v>120</v>
      </c>
      <c r="Z33" s="91">
        <v>17</v>
      </c>
      <c r="AA33" s="93">
        <v>210</v>
      </c>
      <c r="AB33" s="91">
        <v>17</v>
      </c>
      <c r="AC33" s="93">
        <v>800</v>
      </c>
      <c r="AD33" s="91">
        <v>17</v>
      </c>
      <c r="AE33" s="93">
        <v>1800</v>
      </c>
      <c r="AF33" s="91">
        <v>17</v>
      </c>
      <c r="AG33" s="93">
        <v>2100</v>
      </c>
      <c r="AH33" s="91">
        <v>17</v>
      </c>
      <c r="AI33" s="93">
        <v>1900</v>
      </c>
      <c r="AJ33" s="91">
        <v>17</v>
      </c>
    </row>
    <row r="34" spans="1:36">
      <c r="A34" s="23">
        <v>101</v>
      </c>
      <c r="B34" s="91">
        <v>9</v>
      </c>
      <c r="C34" s="23">
        <v>114</v>
      </c>
      <c r="D34" s="91">
        <v>9</v>
      </c>
      <c r="E34" s="23">
        <v>141</v>
      </c>
      <c r="F34" s="91">
        <v>9</v>
      </c>
      <c r="G34" s="23">
        <v>191</v>
      </c>
      <c r="H34" s="91">
        <v>9</v>
      </c>
      <c r="I34" s="23">
        <v>221</v>
      </c>
      <c r="J34" s="91">
        <v>9</v>
      </c>
      <c r="K34" s="92">
        <v>2001</v>
      </c>
      <c r="L34" s="91">
        <v>9</v>
      </c>
      <c r="M34" s="92">
        <v>4361</v>
      </c>
      <c r="N34" s="91">
        <v>9</v>
      </c>
      <c r="O34" s="92">
        <v>9141</v>
      </c>
      <c r="P34" s="91">
        <v>9</v>
      </c>
      <c r="Q34" s="92">
        <v>7301</v>
      </c>
      <c r="R34" s="91">
        <v>9</v>
      </c>
      <c r="S34" s="92">
        <v>15301</v>
      </c>
      <c r="T34" s="91">
        <v>9</v>
      </c>
      <c r="U34" s="93"/>
      <c r="V34" s="91"/>
      <c r="W34" s="93"/>
      <c r="X34" s="91"/>
      <c r="Y34" s="93"/>
      <c r="Z34" s="91"/>
      <c r="AA34" s="93"/>
      <c r="AB34" s="91"/>
      <c r="AC34" s="93"/>
      <c r="AD34" s="91"/>
      <c r="AE34" s="93"/>
      <c r="AF34" s="91"/>
      <c r="AG34" s="93"/>
      <c r="AH34" s="91"/>
      <c r="AI34" s="93"/>
      <c r="AJ34" s="91"/>
    </row>
    <row r="35" spans="1:36">
      <c r="A35" s="23">
        <v>104</v>
      </c>
      <c r="B35" s="91">
        <v>9</v>
      </c>
      <c r="C35" s="23">
        <v>116</v>
      </c>
      <c r="D35" s="91">
        <v>9</v>
      </c>
      <c r="E35" s="23">
        <v>145</v>
      </c>
      <c r="F35" s="91">
        <v>9</v>
      </c>
      <c r="G35" s="23">
        <v>200</v>
      </c>
      <c r="H35" s="91">
        <v>9</v>
      </c>
      <c r="I35" s="23">
        <v>225</v>
      </c>
      <c r="J35" s="91">
        <v>9</v>
      </c>
      <c r="K35" s="92">
        <v>2050</v>
      </c>
      <c r="L35" s="91">
        <v>9</v>
      </c>
      <c r="M35" s="92">
        <v>4440</v>
      </c>
      <c r="N35" s="91">
        <v>9</v>
      </c>
      <c r="O35" s="92">
        <v>9260</v>
      </c>
      <c r="P35" s="91">
        <v>9</v>
      </c>
      <c r="Q35" s="92">
        <v>7400</v>
      </c>
      <c r="R35" s="91">
        <v>9</v>
      </c>
      <c r="S35" s="92">
        <v>15500</v>
      </c>
      <c r="T35" s="91">
        <v>9</v>
      </c>
      <c r="U35" s="93">
        <v>375</v>
      </c>
      <c r="V35" s="91">
        <v>18</v>
      </c>
      <c r="W35" s="93">
        <v>840</v>
      </c>
      <c r="X35" s="91">
        <v>18</v>
      </c>
      <c r="Y35" s="93">
        <v>125</v>
      </c>
      <c r="Z35" s="91">
        <v>18</v>
      </c>
      <c r="AA35" s="93">
        <v>220</v>
      </c>
      <c r="AB35" s="91">
        <v>18</v>
      </c>
      <c r="AC35" s="93">
        <v>825</v>
      </c>
      <c r="AD35" s="91">
        <v>18</v>
      </c>
      <c r="AE35" s="93">
        <v>1900</v>
      </c>
      <c r="AF35" s="91">
        <v>18</v>
      </c>
      <c r="AG35" s="93">
        <v>2200</v>
      </c>
      <c r="AH35" s="91">
        <v>18</v>
      </c>
      <c r="AI35" s="93">
        <v>2100</v>
      </c>
      <c r="AJ35" s="91">
        <v>18</v>
      </c>
    </row>
    <row r="36" spans="1:36">
      <c r="A36" s="23">
        <v>105</v>
      </c>
      <c r="B36" s="91">
        <v>8</v>
      </c>
      <c r="C36" s="23">
        <v>117</v>
      </c>
      <c r="D36" s="91">
        <v>8</v>
      </c>
      <c r="E36" s="23">
        <v>146</v>
      </c>
      <c r="F36" s="91">
        <v>8</v>
      </c>
      <c r="G36" s="23">
        <v>201</v>
      </c>
      <c r="H36" s="91">
        <v>8</v>
      </c>
      <c r="I36" s="23">
        <v>226</v>
      </c>
      <c r="J36" s="91">
        <v>8</v>
      </c>
      <c r="K36" s="92">
        <v>2051</v>
      </c>
      <c r="L36" s="91">
        <v>8</v>
      </c>
      <c r="M36" s="92">
        <v>4441</v>
      </c>
      <c r="N36" s="91">
        <v>8</v>
      </c>
      <c r="O36" s="92">
        <v>9261</v>
      </c>
      <c r="P36" s="91">
        <v>8</v>
      </c>
      <c r="Q36" s="92">
        <v>7401</v>
      </c>
      <c r="R36" s="91">
        <v>8</v>
      </c>
      <c r="S36" s="92">
        <v>15501</v>
      </c>
      <c r="T36" s="91">
        <v>8</v>
      </c>
      <c r="U36" s="93"/>
      <c r="V36" s="91"/>
      <c r="W36" s="93"/>
      <c r="X36" s="91"/>
      <c r="Y36" s="93"/>
      <c r="Z36" s="91"/>
      <c r="AA36" s="93"/>
      <c r="AB36" s="91"/>
      <c r="AC36" s="93"/>
      <c r="AD36" s="91"/>
      <c r="AE36" s="93"/>
      <c r="AF36" s="91"/>
      <c r="AG36" s="93"/>
      <c r="AH36" s="91"/>
      <c r="AI36" s="93"/>
      <c r="AJ36" s="91"/>
    </row>
    <row r="37" spans="1:36">
      <c r="A37" s="23">
        <v>108</v>
      </c>
      <c r="B37" s="91">
        <v>8</v>
      </c>
      <c r="C37" s="23">
        <v>120</v>
      </c>
      <c r="D37" s="91">
        <v>8</v>
      </c>
      <c r="E37" s="23">
        <v>150</v>
      </c>
      <c r="F37" s="91">
        <v>8</v>
      </c>
      <c r="G37" s="23">
        <v>210</v>
      </c>
      <c r="H37" s="91">
        <v>8</v>
      </c>
      <c r="I37" s="23">
        <v>230</v>
      </c>
      <c r="J37" s="91">
        <v>8</v>
      </c>
      <c r="K37" s="92">
        <v>2100</v>
      </c>
      <c r="L37" s="91">
        <v>8</v>
      </c>
      <c r="M37" s="92">
        <v>4520</v>
      </c>
      <c r="N37" s="91">
        <v>8</v>
      </c>
      <c r="O37" s="92">
        <v>9380</v>
      </c>
      <c r="P37" s="91">
        <v>8</v>
      </c>
      <c r="Q37" s="92">
        <v>7500</v>
      </c>
      <c r="R37" s="91">
        <v>8</v>
      </c>
      <c r="S37" s="92">
        <v>16100</v>
      </c>
      <c r="T37" s="91">
        <v>8</v>
      </c>
      <c r="U37" s="93">
        <v>390</v>
      </c>
      <c r="V37" s="91">
        <v>19</v>
      </c>
      <c r="W37" s="93">
        <v>860</v>
      </c>
      <c r="X37" s="91">
        <v>19</v>
      </c>
      <c r="Y37" s="93">
        <v>130</v>
      </c>
      <c r="Z37" s="91">
        <v>19</v>
      </c>
      <c r="AA37" s="93">
        <v>240</v>
      </c>
      <c r="AB37" s="91">
        <v>19</v>
      </c>
      <c r="AC37" s="93">
        <v>850</v>
      </c>
      <c r="AD37" s="91">
        <v>19</v>
      </c>
      <c r="AE37" s="93">
        <v>2000</v>
      </c>
      <c r="AF37" s="91">
        <v>19</v>
      </c>
      <c r="AG37" s="93">
        <v>2400</v>
      </c>
      <c r="AH37" s="91">
        <v>19</v>
      </c>
      <c r="AI37" s="93">
        <v>2300</v>
      </c>
      <c r="AJ37" s="91">
        <v>19</v>
      </c>
    </row>
    <row r="38" spans="1:36">
      <c r="A38" s="23">
        <v>109</v>
      </c>
      <c r="B38" s="91">
        <v>7</v>
      </c>
      <c r="C38" s="23">
        <v>121</v>
      </c>
      <c r="D38" s="91">
        <v>7</v>
      </c>
      <c r="E38" s="23">
        <v>151</v>
      </c>
      <c r="F38" s="91">
        <v>7</v>
      </c>
      <c r="G38" s="23">
        <v>211</v>
      </c>
      <c r="H38" s="91">
        <v>7</v>
      </c>
      <c r="I38" s="23">
        <v>231</v>
      </c>
      <c r="J38" s="91">
        <v>7</v>
      </c>
      <c r="K38" s="92">
        <v>2101</v>
      </c>
      <c r="L38" s="91">
        <v>7</v>
      </c>
      <c r="M38" s="92">
        <v>4521</v>
      </c>
      <c r="N38" s="91">
        <v>7</v>
      </c>
      <c r="O38" s="92">
        <v>9381</v>
      </c>
      <c r="P38" s="91">
        <v>7</v>
      </c>
      <c r="Q38" s="92">
        <v>7501</v>
      </c>
      <c r="R38" s="91">
        <v>7</v>
      </c>
      <c r="S38" s="92">
        <v>16101</v>
      </c>
      <c r="T38" s="91">
        <v>7</v>
      </c>
      <c r="U38" s="93"/>
      <c r="V38" s="91"/>
      <c r="W38" s="93"/>
      <c r="X38" s="91"/>
      <c r="Y38" s="93"/>
      <c r="Z38" s="91"/>
      <c r="AA38" s="93"/>
      <c r="AB38" s="91"/>
      <c r="AC38" s="93"/>
      <c r="AD38" s="91"/>
      <c r="AE38" s="93"/>
      <c r="AF38" s="91"/>
      <c r="AG38" s="93"/>
      <c r="AH38" s="91"/>
      <c r="AI38" s="93"/>
      <c r="AJ38" s="91"/>
    </row>
    <row r="39" spans="1:36">
      <c r="A39" s="23">
        <v>112</v>
      </c>
      <c r="B39" s="91">
        <v>7</v>
      </c>
      <c r="C39" s="23">
        <v>125</v>
      </c>
      <c r="D39" s="91">
        <v>7</v>
      </c>
      <c r="E39" s="23">
        <v>155</v>
      </c>
      <c r="F39" s="91">
        <v>7</v>
      </c>
      <c r="G39" s="23">
        <v>220</v>
      </c>
      <c r="H39" s="91">
        <v>7</v>
      </c>
      <c r="I39" s="23">
        <v>235</v>
      </c>
      <c r="J39" s="91">
        <v>7</v>
      </c>
      <c r="K39" s="92">
        <v>2150</v>
      </c>
      <c r="L39" s="91">
        <v>7</v>
      </c>
      <c r="M39" s="92">
        <v>5000</v>
      </c>
      <c r="N39" s="91">
        <v>7</v>
      </c>
      <c r="O39" s="92">
        <v>9500</v>
      </c>
      <c r="P39" s="91">
        <v>7</v>
      </c>
      <c r="Q39" s="92">
        <v>8000</v>
      </c>
      <c r="R39" s="91">
        <v>7</v>
      </c>
      <c r="S39" s="92">
        <v>16300</v>
      </c>
      <c r="T39" s="91">
        <v>7</v>
      </c>
      <c r="U39" s="93">
        <v>405</v>
      </c>
      <c r="V39" s="91">
        <v>20</v>
      </c>
      <c r="W39" s="93">
        <v>880</v>
      </c>
      <c r="X39" s="91">
        <v>20</v>
      </c>
      <c r="Y39" s="93">
        <v>135</v>
      </c>
      <c r="Z39" s="91">
        <v>20</v>
      </c>
      <c r="AA39" s="93">
        <v>260</v>
      </c>
      <c r="AB39" s="91">
        <v>20</v>
      </c>
      <c r="AC39" s="93">
        <v>875</v>
      </c>
      <c r="AD39" s="91">
        <v>20</v>
      </c>
      <c r="AE39" s="93">
        <v>2200</v>
      </c>
      <c r="AF39" s="91">
        <v>20</v>
      </c>
      <c r="AG39" s="93">
        <v>2600</v>
      </c>
      <c r="AH39" s="91">
        <v>20</v>
      </c>
      <c r="AI39" s="93">
        <v>2500</v>
      </c>
      <c r="AJ39" s="91">
        <v>20</v>
      </c>
    </row>
    <row r="40" spans="1:36">
      <c r="A40" s="23">
        <v>113</v>
      </c>
      <c r="B40" s="91">
        <v>6</v>
      </c>
      <c r="C40" s="23">
        <v>126</v>
      </c>
      <c r="D40" s="91">
        <v>6</v>
      </c>
      <c r="E40" s="23">
        <v>156</v>
      </c>
      <c r="F40" s="91">
        <v>6</v>
      </c>
      <c r="G40" s="23">
        <v>221</v>
      </c>
      <c r="H40" s="91">
        <v>6</v>
      </c>
      <c r="I40" s="23">
        <v>236</v>
      </c>
      <c r="J40" s="91">
        <v>6</v>
      </c>
      <c r="K40" s="92">
        <v>2151</v>
      </c>
      <c r="L40" s="91">
        <v>6</v>
      </c>
      <c r="M40" s="92">
        <v>5001</v>
      </c>
      <c r="N40" s="91">
        <v>6</v>
      </c>
      <c r="O40" s="92">
        <v>9501</v>
      </c>
      <c r="P40" s="91">
        <v>6</v>
      </c>
      <c r="Q40" s="92">
        <v>8001</v>
      </c>
      <c r="R40" s="91">
        <v>6</v>
      </c>
      <c r="S40" s="92">
        <v>16301</v>
      </c>
      <c r="T40" s="91">
        <v>6</v>
      </c>
      <c r="U40" s="93"/>
      <c r="V40" s="91"/>
      <c r="W40" s="93"/>
      <c r="X40" s="91"/>
      <c r="Y40" s="93"/>
      <c r="Z40" s="91"/>
      <c r="AA40" s="93"/>
      <c r="AB40" s="91"/>
      <c r="AC40" s="93"/>
      <c r="AD40" s="91"/>
      <c r="AE40" s="93"/>
      <c r="AF40" s="91"/>
      <c r="AG40" s="93"/>
      <c r="AH40" s="91"/>
      <c r="AI40" s="93"/>
      <c r="AJ40" s="91"/>
    </row>
    <row r="41" spans="1:36">
      <c r="A41" s="23">
        <v>116</v>
      </c>
      <c r="B41" s="91">
        <v>6</v>
      </c>
      <c r="C41" s="23">
        <v>130</v>
      </c>
      <c r="D41" s="91">
        <v>6</v>
      </c>
      <c r="E41" s="23">
        <v>160</v>
      </c>
      <c r="F41" s="91">
        <v>6</v>
      </c>
      <c r="G41" s="23">
        <v>230</v>
      </c>
      <c r="H41" s="91">
        <v>6</v>
      </c>
      <c r="I41" s="23">
        <v>240</v>
      </c>
      <c r="J41" s="91">
        <v>6</v>
      </c>
      <c r="K41" s="92">
        <v>2200</v>
      </c>
      <c r="L41" s="91">
        <v>6</v>
      </c>
      <c r="M41" s="92">
        <v>5100</v>
      </c>
      <c r="N41" s="91">
        <v>6</v>
      </c>
      <c r="O41" s="92">
        <v>10050</v>
      </c>
      <c r="P41" s="91">
        <v>6</v>
      </c>
      <c r="Q41" s="92">
        <v>8100</v>
      </c>
      <c r="R41" s="91">
        <v>6</v>
      </c>
      <c r="S41" s="92">
        <v>16500</v>
      </c>
      <c r="T41" s="91">
        <v>6</v>
      </c>
      <c r="U41" s="93">
        <v>420</v>
      </c>
      <c r="V41" s="91">
        <v>21</v>
      </c>
      <c r="W41" s="93">
        <v>900</v>
      </c>
      <c r="X41" s="91">
        <v>21</v>
      </c>
      <c r="Y41" s="93">
        <v>140</v>
      </c>
      <c r="Z41" s="91">
        <v>21</v>
      </c>
      <c r="AA41" s="93">
        <v>280</v>
      </c>
      <c r="AB41" s="91">
        <v>21</v>
      </c>
      <c r="AC41" s="93">
        <v>900</v>
      </c>
      <c r="AD41" s="91">
        <v>21</v>
      </c>
      <c r="AE41" s="93">
        <v>2400</v>
      </c>
      <c r="AF41" s="91">
        <v>21</v>
      </c>
      <c r="AG41" s="93">
        <v>2800</v>
      </c>
      <c r="AH41" s="91">
        <v>21</v>
      </c>
      <c r="AI41" s="93">
        <v>2700</v>
      </c>
      <c r="AJ41" s="91">
        <v>21</v>
      </c>
    </row>
    <row r="42" spans="1:36">
      <c r="A42" s="23">
        <v>117</v>
      </c>
      <c r="B42" s="91">
        <v>5</v>
      </c>
      <c r="C42" s="23">
        <v>131</v>
      </c>
      <c r="D42" s="91">
        <v>5</v>
      </c>
      <c r="E42" s="23">
        <v>161</v>
      </c>
      <c r="F42" s="91">
        <v>5</v>
      </c>
      <c r="G42" s="23">
        <v>231</v>
      </c>
      <c r="H42" s="91">
        <v>5</v>
      </c>
      <c r="I42" s="23">
        <v>241</v>
      </c>
      <c r="J42" s="91">
        <v>5</v>
      </c>
      <c r="K42" s="92">
        <v>2201</v>
      </c>
      <c r="L42" s="91">
        <v>5</v>
      </c>
      <c r="M42" s="92">
        <v>5101</v>
      </c>
      <c r="N42" s="91">
        <v>5</v>
      </c>
      <c r="O42" s="92">
        <v>10051</v>
      </c>
      <c r="P42" s="91">
        <v>5</v>
      </c>
      <c r="Q42" s="92">
        <v>8101</v>
      </c>
      <c r="R42" s="91">
        <v>5</v>
      </c>
      <c r="S42" s="92">
        <v>16501</v>
      </c>
      <c r="T42" s="91">
        <v>5</v>
      </c>
      <c r="U42" s="93"/>
      <c r="V42" s="91"/>
      <c r="W42" s="93"/>
      <c r="X42" s="91"/>
      <c r="Y42" s="93"/>
      <c r="Z42" s="91"/>
      <c r="AA42" s="93"/>
      <c r="AB42" s="91"/>
      <c r="AC42" s="93"/>
      <c r="AD42" s="91"/>
      <c r="AE42" s="93"/>
      <c r="AF42" s="91"/>
      <c r="AG42" s="93"/>
      <c r="AH42" s="91"/>
      <c r="AI42" s="93"/>
      <c r="AJ42" s="91"/>
    </row>
    <row r="43" spans="1:36">
      <c r="A43" s="23">
        <v>120</v>
      </c>
      <c r="B43" s="91">
        <v>5</v>
      </c>
      <c r="C43" s="23">
        <v>135</v>
      </c>
      <c r="D43" s="91">
        <v>5</v>
      </c>
      <c r="E43" s="23">
        <v>170</v>
      </c>
      <c r="F43" s="91">
        <v>5</v>
      </c>
      <c r="G43" s="23">
        <v>240</v>
      </c>
      <c r="H43" s="91">
        <v>5</v>
      </c>
      <c r="I43" s="23">
        <v>250</v>
      </c>
      <c r="J43" s="91">
        <v>5</v>
      </c>
      <c r="K43" s="92">
        <v>2250</v>
      </c>
      <c r="L43" s="91">
        <v>5</v>
      </c>
      <c r="M43" s="92">
        <v>5200</v>
      </c>
      <c r="N43" s="91">
        <v>5</v>
      </c>
      <c r="O43" s="92">
        <v>10200</v>
      </c>
      <c r="P43" s="91">
        <v>5</v>
      </c>
      <c r="Q43" s="92">
        <v>8200</v>
      </c>
      <c r="R43" s="91">
        <v>5</v>
      </c>
      <c r="S43" s="92">
        <v>17100</v>
      </c>
      <c r="T43" s="91">
        <v>5</v>
      </c>
      <c r="U43" s="93">
        <v>440</v>
      </c>
      <c r="V43" s="91">
        <v>22</v>
      </c>
      <c r="W43" s="93">
        <v>950</v>
      </c>
      <c r="X43" s="91">
        <v>22</v>
      </c>
      <c r="Y43" s="93">
        <v>144</v>
      </c>
      <c r="Z43" s="91">
        <v>22</v>
      </c>
      <c r="AA43" s="93">
        <v>300</v>
      </c>
      <c r="AB43" s="91">
        <v>22</v>
      </c>
      <c r="AC43" s="93">
        <v>950</v>
      </c>
      <c r="AD43" s="91">
        <v>22</v>
      </c>
      <c r="AE43" s="93">
        <v>2600</v>
      </c>
      <c r="AF43" s="91">
        <v>22</v>
      </c>
      <c r="AG43" s="93">
        <v>3000</v>
      </c>
      <c r="AH43" s="91">
        <v>22</v>
      </c>
      <c r="AI43" s="93">
        <v>2900</v>
      </c>
      <c r="AJ43" s="91">
        <v>22</v>
      </c>
    </row>
    <row r="44" spans="1:36">
      <c r="A44" s="23">
        <v>121</v>
      </c>
      <c r="B44" s="91">
        <v>4</v>
      </c>
      <c r="C44" s="23">
        <v>136</v>
      </c>
      <c r="D44" s="91">
        <v>4</v>
      </c>
      <c r="E44" s="23">
        <v>171</v>
      </c>
      <c r="F44" s="91">
        <v>4</v>
      </c>
      <c r="G44" s="23">
        <v>241</v>
      </c>
      <c r="H44" s="91">
        <v>4</v>
      </c>
      <c r="I44" s="23">
        <v>251</v>
      </c>
      <c r="J44" s="91">
        <v>4</v>
      </c>
      <c r="K44" s="92">
        <v>2251</v>
      </c>
      <c r="L44" s="91">
        <v>4</v>
      </c>
      <c r="M44" s="92">
        <v>5201</v>
      </c>
      <c r="N44" s="91">
        <v>4</v>
      </c>
      <c r="O44" s="92">
        <v>10201</v>
      </c>
      <c r="P44" s="91">
        <v>4</v>
      </c>
      <c r="Q44" s="92">
        <v>8201</v>
      </c>
      <c r="R44" s="91">
        <v>4</v>
      </c>
      <c r="S44" s="92">
        <v>17101</v>
      </c>
      <c r="T44" s="91">
        <v>4</v>
      </c>
      <c r="U44" s="93"/>
      <c r="V44" s="91"/>
      <c r="W44" s="93"/>
      <c r="X44" s="91"/>
      <c r="Y44" s="93"/>
      <c r="Z44" s="91"/>
      <c r="AA44" s="93"/>
      <c r="AB44" s="91"/>
      <c r="AC44" s="93"/>
      <c r="AD44" s="91"/>
      <c r="AE44" s="93"/>
      <c r="AF44" s="91"/>
      <c r="AG44" s="93"/>
      <c r="AH44" s="91"/>
      <c r="AI44" s="93"/>
      <c r="AJ44" s="91"/>
    </row>
    <row r="45" spans="1:36">
      <c r="A45" s="23">
        <v>124</v>
      </c>
      <c r="B45" s="91">
        <v>4</v>
      </c>
      <c r="C45" s="23">
        <v>140</v>
      </c>
      <c r="D45" s="91">
        <v>4</v>
      </c>
      <c r="E45" s="23">
        <v>180</v>
      </c>
      <c r="F45" s="91">
        <v>4</v>
      </c>
      <c r="G45" s="23">
        <v>250</v>
      </c>
      <c r="H45" s="91">
        <v>4</v>
      </c>
      <c r="I45" s="23">
        <v>260</v>
      </c>
      <c r="J45" s="91">
        <v>4</v>
      </c>
      <c r="K45" s="92">
        <v>2300</v>
      </c>
      <c r="L45" s="91">
        <v>4</v>
      </c>
      <c r="M45" s="92">
        <v>5300</v>
      </c>
      <c r="N45" s="91">
        <v>4</v>
      </c>
      <c r="O45" s="92">
        <v>10350</v>
      </c>
      <c r="P45" s="91">
        <v>4</v>
      </c>
      <c r="Q45" s="92">
        <v>8300</v>
      </c>
      <c r="R45" s="91">
        <v>4</v>
      </c>
      <c r="S45" s="92">
        <v>17300</v>
      </c>
      <c r="T45" s="91">
        <v>4</v>
      </c>
      <c r="U45" s="93">
        <v>460</v>
      </c>
      <c r="V45" s="91">
        <v>23</v>
      </c>
      <c r="W45" s="93">
        <v>1000</v>
      </c>
      <c r="X45" s="91">
        <v>23</v>
      </c>
      <c r="Y45" s="93">
        <v>148</v>
      </c>
      <c r="Z45" s="91">
        <v>23</v>
      </c>
      <c r="AA45" s="93">
        <v>320</v>
      </c>
      <c r="AB45" s="91">
        <v>23</v>
      </c>
      <c r="AC45" s="93">
        <v>1000</v>
      </c>
      <c r="AD45" s="91">
        <v>23</v>
      </c>
      <c r="AE45" s="93">
        <v>2800</v>
      </c>
      <c r="AF45" s="91">
        <v>23</v>
      </c>
      <c r="AG45" s="93">
        <v>3200</v>
      </c>
      <c r="AH45" s="91">
        <v>23</v>
      </c>
      <c r="AI45" s="93">
        <v>3100</v>
      </c>
      <c r="AJ45" s="91">
        <v>23</v>
      </c>
    </row>
    <row r="46" spans="1:36">
      <c r="A46" s="23">
        <v>125</v>
      </c>
      <c r="B46" s="91">
        <v>3</v>
      </c>
      <c r="C46" s="23">
        <v>141</v>
      </c>
      <c r="D46" s="91">
        <v>3</v>
      </c>
      <c r="E46" s="23">
        <v>181</v>
      </c>
      <c r="F46" s="91">
        <v>3</v>
      </c>
      <c r="G46" s="23">
        <v>251</v>
      </c>
      <c r="H46" s="91">
        <v>3</v>
      </c>
      <c r="I46" s="23">
        <v>261</v>
      </c>
      <c r="J46" s="91">
        <v>3</v>
      </c>
      <c r="K46" s="92">
        <v>2301</v>
      </c>
      <c r="L46" s="91">
        <v>3</v>
      </c>
      <c r="M46" s="92">
        <v>5301</v>
      </c>
      <c r="N46" s="91">
        <v>3</v>
      </c>
      <c r="O46" s="92">
        <v>10351</v>
      </c>
      <c r="P46" s="91">
        <v>3</v>
      </c>
      <c r="Q46" s="92">
        <v>8301</v>
      </c>
      <c r="R46" s="91">
        <v>3</v>
      </c>
      <c r="S46" s="92">
        <v>17301</v>
      </c>
      <c r="T46" s="91">
        <v>3</v>
      </c>
      <c r="U46" s="93"/>
      <c r="V46" s="91"/>
      <c r="W46" s="93"/>
      <c r="X46" s="91"/>
      <c r="Y46" s="93"/>
      <c r="Z46" s="91"/>
      <c r="AA46" s="93"/>
      <c r="AB46" s="91"/>
      <c r="AC46" s="93"/>
      <c r="AD46" s="91"/>
      <c r="AE46" s="93"/>
      <c r="AF46" s="91"/>
      <c r="AG46" s="93"/>
      <c r="AH46" s="91"/>
      <c r="AI46" s="93"/>
      <c r="AJ46" s="91"/>
    </row>
    <row r="47" spans="1:36">
      <c r="A47" s="23">
        <v>128</v>
      </c>
      <c r="B47" s="91">
        <v>3</v>
      </c>
      <c r="C47" s="23">
        <v>145</v>
      </c>
      <c r="D47" s="91">
        <v>3</v>
      </c>
      <c r="E47" s="23">
        <v>190</v>
      </c>
      <c r="F47" s="91">
        <v>3</v>
      </c>
      <c r="G47" s="23">
        <v>260</v>
      </c>
      <c r="H47" s="91">
        <v>3</v>
      </c>
      <c r="I47" s="23">
        <v>270</v>
      </c>
      <c r="J47" s="91">
        <v>3</v>
      </c>
      <c r="K47" s="92">
        <v>2350</v>
      </c>
      <c r="L47" s="91">
        <v>3</v>
      </c>
      <c r="M47" s="92">
        <v>5400</v>
      </c>
      <c r="N47" s="91">
        <v>3</v>
      </c>
      <c r="O47" s="92">
        <v>10500</v>
      </c>
      <c r="P47" s="91">
        <v>3</v>
      </c>
      <c r="Q47" s="92">
        <v>8400</v>
      </c>
      <c r="R47" s="91">
        <v>3</v>
      </c>
      <c r="S47" s="92">
        <v>17500</v>
      </c>
      <c r="T47" s="91">
        <v>3</v>
      </c>
      <c r="U47" s="93">
        <v>480</v>
      </c>
      <c r="V47" s="91">
        <v>24</v>
      </c>
      <c r="W47" s="93">
        <v>1050</v>
      </c>
      <c r="X47" s="91">
        <v>24</v>
      </c>
      <c r="Y47" s="93">
        <v>154</v>
      </c>
      <c r="Z47" s="91">
        <v>24</v>
      </c>
      <c r="AA47" s="93">
        <v>340</v>
      </c>
      <c r="AB47" s="91">
        <v>24</v>
      </c>
      <c r="AC47" s="93">
        <v>1050</v>
      </c>
      <c r="AD47" s="91">
        <v>24</v>
      </c>
      <c r="AE47" s="93">
        <v>3000</v>
      </c>
      <c r="AF47" s="91">
        <v>24</v>
      </c>
      <c r="AG47" s="93">
        <v>3400</v>
      </c>
      <c r="AH47" s="91">
        <v>24</v>
      </c>
      <c r="AI47" s="93">
        <v>3300</v>
      </c>
      <c r="AJ47" s="91">
        <v>24</v>
      </c>
    </row>
    <row r="48" spans="1:36">
      <c r="A48" s="23">
        <v>129</v>
      </c>
      <c r="B48" s="91">
        <v>2</v>
      </c>
      <c r="C48" s="23">
        <v>146</v>
      </c>
      <c r="D48" s="91">
        <v>2</v>
      </c>
      <c r="E48" s="23">
        <v>191</v>
      </c>
      <c r="F48" s="91">
        <v>2</v>
      </c>
      <c r="G48" s="23">
        <v>261</v>
      </c>
      <c r="H48" s="91">
        <v>2</v>
      </c>
      <c r="I48" s="23">
        <v>271</v>
      </c>
      <c r="J48" s="91">
        <v>2</v>
      </c>
      <c r="K48" s="92">
        <v>2351</v>
      </c>
      <c r="L48" s="91">
        <v>2</v>
      </c>
      <c r="M48" s="92">
        <v>5401</v>
      </c>
      <c r="N48" s="91">
        <v>2</v>
      </c>
      <c r="O48" s="92">
        <v>10501</v>
      </c>
      <c r="P48" s="91">
        <v>2</v>
      </c>
      <c r="Q48" s="92">
        <v>8401</v>
      </c>
      <c r="R48" s="91">
        <v>2</v>
      </c>
      <c r="S48" s="92">
        <v>17501</v>
      </c>
      <c r="T48" s="91">
        <v>2</v>
      </c>
      <c r="U48" s="93"/>
      <c r="V48" s="91"/>
      <c r="W48" s="93"/>
      <c r="X48" s="91"/>
      <c r="Y48" s="93"/>
      <c r="Z48" s="91"/>
      <c r="AA48" s="93"/>
      <c r="AB48" s="91"/>
      <c r="AC48" s="93"/>
      <c r="AD48" s="91"/>
      <c r="AE48" s="93"/>
      <c r="AF48" s="91"/>
      <c r="AG48" s="93"/>
      <c r="AH48" s="91"/>
      <c r="AI48" s="93"/>
      <c r="AJ48" s="91"/>
    </row>
    <row r="49" spans="1:36">
      <c r="A49" s="23">
        <v>132</v>
      </c>
      <c r="B49" s="91">
        <v>2</v>
      </c>
      <c r="C49" s="23">
        <v>150</v>
      </c>
      <c r="D49" s="91">
        <v>2</v>
      </c>
      <c r="E49" s="23">
        <v>191</v>
      </c>
      <c r="F49" s="91">
        <v>2</v>
      </c>
      <c r="G49" s="23">
        <v>270</v>
      </c>
      <c r="H49" s="91">
        <v>2</v>
      </c>
      <c r="I49" s="23">
        <v>280</v>
      </c>
      <c r="J49" s="91">
        <v>2</v>
      </c>
      <c r="K49" s="92">
        <v>2400</v>
      </c>
      <c r="L49" s="91">
        <v>2</v>
      </c>
      <c r="M49" s="92">
        <v>5500</v>
      </c>
      <c r="N49" s="91">
        <v>2</v>
      </c>
      <c r="O49" s="92">
        <v>11050</v>
      </c>
      <c r="P49" s="91">
        <v>2</v>
      </c>
      <c r="Q49" s="92">
        <v>8500</v>
      </c>
      <c r="R49" s="91">
        <v>2</v>
      </c>
      <c r="S49" s="92">
        <v>18100</v>
      </c>
      <c r="T49" s="91">
        <v>2</v>
      </c>
      <c r="U49" s="93">
        <v>500</v>
      </c>
      <c r="V49" s="91">
        <v>25</v>
      </c>
      <c r="W49" s="93">
        <v>1100</v>
      </c>
      <c r="X49" s="91">
        <v>25</v>
      </c>
      <c r="Y49" s="93">
        <v>160</v>
      </c>
      <c r="Z49" s="91">
        <v>25</v>
      </c>
      <c r="AA49" s="93">
        <v>360</v>
      </c>
      <c r="AB49" s="91">
        <v>25</v>
      </c>
      <c r="AC49" s="93">
        <v>1100</v>
      </c>
      <c r="AD49" s="91">
        <v>25</v>
      </c>
      <c r="AE49" s="93">
        <v>3200</v>
      </c>
      <c r="AF49" s="91">
        <v>25</v>
      </c>
      <c r="AG49" s="93">
        <v>3600</v>
      </c>
      <c r="AH49" s="91">
        <v>25</v>
      </c>
      <c r="AI49" s="93">
        <v>3500</v>
      </c>
      <c r="AJ49" s="91">
        <v>25</v>
      </c>
    </row>
    <row r="50" spans="1:36">
      <c r="A50" s="23">
        <v>133</v>
      </c>
      <c r="B50" s="91">
        <v>1</v>
      </c>
      <c r="C50" s="23">
        <v>151</v>
      </c>
      <c r="D50" s="91">
        <v>1</v>
      </c>
      <c r="E50" s="23">
        <v>200</v>
      </c>
      <c r="F50" s="91">
        <v>1</v>
      </c>
      <c r="G50" s="23">
        <v>271</v>
      </c>
      <c r="H50" s="91">
        <v>1</v>
      </c>
      <c r="I50" s="23">
        <v>281</v>
      </c>
      <c r="J50" s="91">
        <v>1</v>
      </c>
      <c r="K50" s="92">
        <v>2401</v>
      </c>
      <c r="L50" s="91">
        <v>1</v>
      </c>
      <c r="M50" s="92">
        <v>5501</v>
      </c>
      <c r="N50" s="91">
        <v>1</v>
      </c>
      <c r="O50" s="92">
        <v>11051</v>
      </c>
      <c r="P50" s="91">
        <v>1</v>
      </c>
      <c r="Q50" s="92">
        <v>8501</v>
      </c>
      <c r="R50" s="91">
        <v>1</v>
      </c>
      <c r="S50" s="92">
        <v>18101</v>
      </c>
      <c r="T50" s="91">
        <v>1</v>
      </c>
      <c r="U50" s="93"/>
      <c r="V50" s="91"/>
      <c r="W50" s="93"/>
      <c r="X50" s="91"/>
      <c r="Y50" s="93"/>
      <c r="Z50" s="91"/>
      <c r="AA50" s="93"/>
      <c r="AB50" s="91"/>
      <c r="AC50" s="93"/>
      <c r="AD50" s="91"/>
      <c r="AE50" s="93"/>
      <c r="AF50" s="91"/>
      <c r="AG50" s="93"/>
      <c r="AH50" s="91"/>
      <c r="AI50" s="93"/>
      <c r="AJ50" s="91"/>
    </row>
    <row r="51" spans="1:36">
      <c r="A51" s="94" t="s">
        <v>4</v>
      </c>
      <c r="B51" s="95" t="s">
        <v>15</v>
      </c>
      <c r="C51" s="94" t="s">
        <v>22</v>
      </c>
      <c r="D51" s="95" t="s">
        <v>15</v>
      </c>
      <c r="E51" s="94" t="s">
        <v>28</v>
      </c>
      <c r="F51" s="95" t="s">
        <v>15</v>
      </c>
      <c r="G51" s="94" t="s">
        <v>39</v>
      </c>
      <c r="H51" s="95" t="s">
        <v>15</v>
      </c>
      <c r="I51" s="94" t="s">
        <v>23</v>
      </c>
      <c r="J51" s="95" t="s">
        <v>15</v>
      </c>
      <c r="K51" s="96" t="s">
        <v>7</v>
      </c>
      <c r="L51" s="95" t="s">
        <v>15</v>
      </c>
      <c r="M51" s="96" t="s">
        <v>24</v>
      </c>
      <c r="N51" s="95" t="s">
        <v>15</v>
      </c>
      <c r="O51" s="96" t="s">
        <v>35</v>
      </c>
      <c r="P51" s="95" t="s">
        <v>15</v>
      </c>
      <c r="Q51" s="96" t="s">
        <v>25</v>
      </c>
      <c r="R51" s="95" t="s">
        <v>15</v>
      </c>
      <c r="S51" s="96" t="s">
        <v>36</v>
      </c>
      <c r="T51" s="95" t="s">
        <v>15</v>
      </c>
      <c r="U51" s="97" t="s">
        <v>29</v>
      </c>
      <c r="V51" s="95" t="s">
        <v>15</v>
      </c>
      <c r="W51" s="97" t="s">
        <v>37</v>
      </c>
      <c r="X51" s="95" t="s">
        <v>15</v>
      </c>
      <c r="Y51" s="97" t="s">
        <v>30</v>
      </c>
      <c r="Z51" s="95" t="s">
        <v>15</v>
      </c>
      <c r="AA51" s="97" t="s">
        <v>31</v>
      </c>
      <c r="AB51" s="95" t="s">
        <v>15</v>
      </c>
      <c r="AC51" s="97" t="s">
        <v>32</v>
      </c>
      <c r="AD51" s="95" t="s">
        <v>15</v>
      </c>
      <c r="AE51" s="97" t="s">
        <v>33</v>
      </c>
      <c r="AF51" s="95" t="s">
        <v>15</v>
      </c>
      <c r="AG51" s="97" t="s">
        <v>34</v>
      </c>
      <c r="AH51" s="95" t="s">
        <v>15</v>
      </c>
      <c r="AI51" s="97" t="s">
        <v>40</v>
      </c>
      <c r="AJ51" s="95" t="s">
        <v>15</v>
      </c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euil24"/>
  <dimension ref="A1:AT52"/>
  <sheetViews>
    <sheetView topLeftCell="Y1" workbookViewId="0">
      <selection activeCell="AK10" sqref="AK10"/>
    </sheetView>
  </sheetViews>
  <sheetFormatPr baseColWidth="10" defaultRowHeight="15.75"/>
  <cols>
    <col min="1" max="1" width="3.875" style="19" bestFit="1" customWidth="1"/>
    <col min="2" max="2" width="3.5" style="19" bestFit="1" customWidth="1"/>
    <col min="3" max="3" width="3.875" style="19" bestFit="1" customWidth="1"/>
    <col min="4" max="4" width="3.5" style="19" bestFit="1" customWidth="1"/>
    <col min="5" max="5" width="3.875" style="19" bestFit="1" customWidth="1"/>
    <col min="6" max="6" width="3.5" style="19" bestFit="1" customWidth="1"/>
    <col min="7" max="7" width="5.625" style="19" bestFit="1" customWidth="1"/>
    <col min="8" max="8" width="3.5" style="19" bestFit="1" customWidth="1"/>
    <col min="9" max="9" width="5.625" style="19" bestFit="1" customWidth="1"/>
    <col min="10" max="10" width="3.5" style="19" bestFit="1" customWidth="1"/>
    <col min="11" max="11" width="5.625" style="19" bestFit="1" customWidth="1"/>
    <col min="12" max="12" width="3.5" style="19" bestFit="1" customWidth="1"/>
    <col min="13" max="13" width="4.625" style="19" bestFit="1" customWidth="1"/>
    <col min="14" max="14" width="3.5" style="19" bestFit="1" customWidth="1"/>
    <col min="15" max="15" width="4.625" style="19" bestFit="1" customWidth="1"/>
    <col min="16" max="16" width="3.5" style="19" bestFit="1" customWidth="1"/>
    <col min="17" max="17" width="4.875" style="19" bestFit="1" customWidth="1"/>
    <col min="18" max="18" width="3.5" style="19" bestFit="1" customWidth="1"/>
    <col min="19" max="19" width="5.375" style="19" bestFit="1" customWidth="1"/>
    <col min="20" max="20" width="3.5" style="19" bestFit="1" customWidth="1"/>
    <col min="21" max="21" width="5.375" style="19" bestFit="1" customWidth="1"/>
    <col min="22" max="22" width="3.5" style="19" bestFit="1" customWidth="1"/>
    <col min="23" max="23" width="5.375" style="19" bestFit="1" customWidth="1"/>
    <col min="24" max="24" width="3.5" style="19" bestFit="1" customWidth="1"/>
    <col min="25" max="25" width="9" style="19" bestFit="1" customWidth="1"/>
    <col min="26" max="26" width="3.5" style="19" bestFit="1" customWidth="1"/>
    <col min="27" max="27" width="9" style="19" bestFit="1" customWidth="1"/>
    <col min="28" max="28" width="3.5" style="19" bestFit="1" customWidth="1"/>
    <col min="29" max="29" width="8.625" style="19" bestFit="1" customWidth="1"/>
    <col min="30" max="30" width="3.5" style="19" bestFit="1" customWidth="1"/>
    <col min="31" max="31" width="4.25" style="19" bestFit="1" customWidth="1"/>
    <col min="32" max="32" width="3.5" style="19" bestFit="1" customWidth="1"/>
    <col min="33" max="33" width="7.375" style="19" bestFit="1" customWidth="1"/>
    <col min="34" max="34" width="3.5" style="19" bestFit="1" customWidth="1"/>
    <col min="35" max="35" width="6.5" style="19" bestFit="1" customWidth="1"/>
    <col min="36" max="36" width="3.5" style="19" bestFit="1" customWidth="1"/>
    <col min="37" max="37" width="5.25" style="19" bestFit="1" customWidth="1"/>
    <col min="38" max="38" width="3.5" style="19" bestFit="1" customWidth="1"/>
    <col min="39" max="39" width="6.25" style="19" bestFit="1" customWidth="1"/>
    <col min="40" max="40" width="3.5" style="19" bestFit="1" customWidth="1"/>
    <col min="41" max="41" width="6.875" style="19" bestFit="1" customWidth="1"/>
    <col min="42" max="42" width="3.5" style="19" bestFit="1" customWidth="1"/>
    <col min="43" max="43" width="7.375" style="19" bestFit="1" customWidth="1"/>
    <col min="44" max="44" width="3.5" style="19" bestFit="1" customWidth="1"/>
    <col min="45" max="45" width="9" style="19" bestFit="1" customWidth="1"/>
    <col min="46" max="46" width="3.5" style="19" bestFit="1" customWidth="1"/>
    <col min="47" max="16384" width="11" style="19"/>
  </cols>
  <sheetData>
    <row r="1" spans="1:46" ht="16.5" thickBot="1">
      <c r="A1" s="35" t="s">
        <v>4</v>
      </c>
      <c r="B1" s="36" t="s">
        <v>15</v>
      </c>
      <c r="C1" s="35" t="s">
        <v>22</v>
      </c>
      <c r="D1" s="36" t="s">
        <v>15</v>
      </c>
      <c r="E1" s="35" t="s">
        <v>41</v>
      </c>
      <c r="F1" s="36" t="s">
        <v>15</v>
      </c>
      <c r="G1" s="35" t="s">
        <v>28</v>
      </c>
      <c r="H1" s="36" t="s">
        <v>15</v>
      </c>
      <c r="I1" s="35" t="s">
        <v>42</v>
      </c>
      <c r="J1" s="36" t="s">
        <v>15</v>
      </c>
      <c r="K1" s="35" t="s">
        <v>39</v>
      </c>
      <c r="L1" s="36" t="s">
        <v>15</v>
      </c>
      <c r="M1" s="35" t="s">
        <v>43</v>
      </c>
      <c r="N1" s="36" t="s">
        <v>15</v>
      </c>
      <c r="O1" s="37" t="s">
        <v>5</v>
      </c>
      <c r="P1" s="36" t="s">
        <v>15</v>
      </c>
      <c r="Q1" s="38" t="s">
        <v>7</v>
      </c>
      <c r="R1" s="36" t="s">
        <v>15</v>
      </c>
      <c r="S1" s="38" t="s">
        <v>24</v>
      </c>
      <c r="T1" s="36" t="s">
        <v>15</v>
      </c>
      <c r="U1" s="38" t="s">
        <v>35</v>
      </c>
      <c r="V1" s="36" t="s">
        <v>15</v>
      </c>
      <c r="W1" s="38" t="s">
        <v>44</v>
      </c>
      <c r="X1" s="36" t="s">
        <v>15</v>
      </c>
      <c r="Y1" s="38" t="s">
        <v>36</v>
      </c>
      <c r="Z1" s="36" t="s">
        <v>15</v>
      </c>
      <c r="AA1" s="38" t="s">
        <v>45</v>
      </c>
      <c r="AB1" s="36" t="s">
        <v>15</v>
      </c>
      <c r="AC1" s="39" t="s">
        <v>29</v>
      </c>
      <c r="AD1" s="36" t="s">
        <v>15</v>
      </c>
      <c r="AE1" s="39" t="s">
        <v>37</v>
      </c>
      <c r="AF1" s="36" t="s">
        <v>15</v>
      </c>
      <c r="AG1" s="39" t="s">
        <v>30</v>
      </c>
      <c r="AH1" s="36" t="s">
        <v>15</v>
      </c>
      <c r="AI1" s="39" t="s">
        <v>31</v>
      </c>
      <c r="AJ1" s="36" t="s">
        <v>15</v>
      </c>
      <c r="AK1" s="39" t="s">
        <v>32</v>
      </c>
      <c r="AL1" s="36" t="s">
        <v>15</v>
      </c>
      <c r="AM1" s="39" t="s">
        <v>33</v>
      </c>
      <c r="AN1" s="36" t="s">
        <v>15</v>
      </c>
      <c r="AO1" s="39" t="s">
        <v>34</v>
      </c>
      <c r="AP1" s="36" t="s">
        <v>15</v>
      </c>
      <c r="AQ1" s="39" t="s">
        <v>38</v>
      </c>
      <c r="AR1" s="36" t="s">
        <v>15</v>
      </c>
      <c r="AS1" s="38" t="s">
        <v>25</v>
      </c>
      <c r="AT1" s="36" t="s">
        <v>15</v>
      </c>
    </row>
    <row r="2" spans="1:46" s="24" customFormat="1" ht="16.5" thickTop="1">
      <c r="A2" s="20">
        <v>0</v>
      </c>
      <c r="B2" s="32">
        <v>25</v>
      </c>
      <c r="C2" s="20">
        <v>0</v>
      </c>
      <c r="D2" s="32">
        <v>25</v>
      </c>
      <c r="E2" s="20">
        <v>0</v>
      </c>
      <c r="F2" s="32">
        <v>25</v>
      </c>
      <c r="G2" s="20">
        <v>0</v>
      </c>
      <c r="H2" s="32">
        <v>25</v>
      </c>
      <c r="I2" s="20">
        <v>0</v>
      </c>
      <c r="J2" s="32">
        <v>25</v>
      </c>
      <c r="K2" s="20">
        <v>0</v>
      </c>
      <c r="L2" s="32">
        <v>25</v>
      </c>
      <c r="M2" s="20">
        <v>0</v>
      </c>
      <c r="N2" s="32">
        <v>25</v>
      </c>
      <c r="O2" s="33">
        <v>0</v>
      </c>
      <c r="P2" s="32">
        <v>25</v>
      </c>
      <c r="Q2" s="33">
        <v>0</v>
      </c>
      <c r="R2" s="32">
        <v>25</v>
      </c>
      <c r="S2" s="33">
        <v>0</v>
      </c>
      <c r="T2" s="32">
        <v>25</v>
      </c>
      <c r="U2" s="33">
        <v>0</v>
      </c>
      <c r="V2" s="32">
        <v>25</v>
      </c>
      <c r="W2" s="33">
        <v>0</v>
      </c>
      <c r="X2" s="32">
        <v>25</v>
      </c>
      <c r="Y2" s="33">
        <v>0</v>
      </c>
      <c r="Z2" s="32">
        <v>25</v>
      </c>
      <c r="AA2" s="33">
        <v>0</v>
      </c>
      <c r="AB2" s="32">
        <v>25</v>
      </c>
      <c r="AC2" s="34">
        <v>0</v>
      </c>
      <c r="AD2" s="32">
        <v>1</v>
      </c>
      <c r="AE2" s="34">
        <v>0</v>
      </c>
      <c r="AF2" s="32">
        <v>1</v>
      </c>
      <c r="AG2" s="34">
        <v>0</v>
      </c>
      <c r="AH2" s="32">
        <v>1</v>
      </c>
      <c r="AI2" s="34">
        <v>0</v>
      </c>
      <c r="AJ2" s="32">
        <v>1</v>
      </c>
      <c r="AK2" s="34">
        <v>0</v>
      </c>
      <c r="AL2" s="32">
        <v>1</v>
      </c>
      <c r="AM2" s="34">
        <v>0</v>
      </c>
      <c r="AN2" s="32">
        <v>1</v>
      </c>
      <c r="AO2" s="34">
        <v>0</v>
      </c>
      <c r="AP2" s="32">
        <v>1</v>
      </c>
      <c r="AQ2" s="34">
        <v>0</v>
      </c>
      <c r="AR2" s="32">
        <v>1</v>
      </c>
      <c r="AS2" s="33">
        <v>0</v>
      </c>
      <c r="AT2" s="32">
        <v>25</v>
      </c>
    </row>
    <row r="3" spans="1:46">
      <c r="A3" s="21">
        <v>67</v>
      </c>
      <c r="B3" s="30">
        <v>25</v>
      </c>
      <c r="C3" s="21">
        <v>76</v>
      </c>
      <c r="D3" s="30">
        <v>25</v>
      </c>
      <c r="E3" s="21">
        <v>98</v>
      </c>
      <c r="F3" s="30">
        <v>25</v>
      </c>
      <c r="G3" s="21">
        <v>81</v>
      </c>
      <c r="H3" s="30">
        <v>25</v>
      </c>
      <c r="I3" s="21">
        <v>93</v>
      </c>
      <c r="J3" s="30">
        <v>25</v>
      </c>
      <c r="K3" s="21">
        <v>119</v>
      </c>
      <c r="L3" s="30">
        <v>25</v>
      </c>
      <c r="M3" s="21">
        <v>186</v>
      </c>
      <c r="N3" s="30">
        <v>25</v>
      </c>
      <c r="O3" s="22">
        <v>460</v>
      </c>
      <c r="P3" s="30">
        <v>25</v>
      </c>
      <c r="Q3" s="22">
        <v>1200</v>
      </c>
      <c r="R3" s="30">
        <v>25</v>
      </c>
      <c r="S3" s="22">
        <v>3050</v>
      </c>
      <c r="T3" s="30">
        <v>25</v>
      </c>
      <c r="U3" s="22">
        <v>7100</v>
      </c>
      <c r="V3" s="30">
        <v>25</v>
      </c>
      <c r="W3" s="22">
        <v>10000</v>
      </c>
      <c r="X3" s="30">
        <v>25</v>
      </c>
      <c r="Y3" s="22">
        <v>10500</v>
      </c>
      <c r="Z3" s="30">
        <v>25</v>
      </c>
      <c r="AA3" s="22">
        <v>15300</v>
      </c>
      <c r="AB3" s="30">
        <v>25</v>
      </c>
      <c r="AC3" s="31">
        <v>260</v>
      </c>
      <c r="AD3" s="30">
        <v>2</v>
      </c>
      <c r="AE3" s="31">
        <v>580</v>
      </c>
      <c r="AF3" s="30">
        <v>2</v>
      </c>
      <c r="AG3" s="31">
        <v>90</v>
      </c>
      <c r="AH3" s="30">
        <v>2</v>
      </c>
      <c r="AI3" s="31">
        <v>100</v>
      </c>
      <c r="AJ3" s="30">
        <v>2</v>
      </c>
      <c r="AK3" s="31">
        <v>400</v>
      </c>
      <c r="AL3" s="30">
        <v>2</v>
      </c>
      <c r="AM3" s="31">
        <v>700</v>
      </c>
      <c r="AN3" s="30">
        <v>2</v>
      </c>
      <c r="AO3" s="31">
        <v>700</v>
      </c>
      <c r="AP3" s="30">
        <v>2</v>
      </c>
      <c r="AQ3" s="31">
        <v>600</v>
      </c>
      <c r="AR3" s="30">
        <v>2</v>
      </c>
      <c r="AS3" s="22">
        <v>4000</v>
      </c>
      <c r="AT3" s="30">
        <v>25</v>
      </c>
    </row>
    <row r="4" spans="1:46">
      <c r="A4" s="21">
        <v>68</v>
      </c>
      <c r="B4" s="30">
        <v>24</v>
      </c>
      <c r="C4" s="21">
        <v>77</v>
      </c>
      <c r="D4" s="30">
        <v>24</v>
      </c>
      <c r="E4" s="21">
        <v>99</v>
      </c>
      <c r="F4" s="30">
        <v>24</v>
      </c>
      <c r="G4" s="21">
        <v>82</v>
      </c>
      <c r="H4" s="30">
        <v>24</v>
      </c>
      <c r="I4" s="21">
        <v>94</v>
      </c>
      <c r="J4" s="30">
        <v>24</v>
      </c>
      <c r="K4" s="21">
        <v>120</v>
      </c>
      <c r="L4" s="30">
        <v>24</v>
      </c>
      <c r="M4" s="21">
        <v>187</v>
      </c>
      <c r="N4" s="30">
        <v>24</v>
      </c>
      <c r="O4" s="22">
        <v>461</v>
      </c>
      <c r="P4" s="30">
        <v>24</v>
      </c>
      <c r="Q4" s="22">
        <v>1201</v>
      </c>
      <c r="R4" s="30">
        <v>24</v>
      </c>
      <c r="S4" s="22">
        <v>3051</v>
      </c>
      <c r="T4" s="30">
        <v>24</v>
      </c>
      <c r="U4" s="22">
        <v>7101</v>
      </c>
      <c r="V4" s="30">
        <v>24</v>
      </c>
      <c r="W4" s="22">
        <v>10001</v>
      </c>
      <c r="X4" s="30">
        <v>24</v>
      </c>
      <c r="Y4" s="22">
        <v>10501</v>
      </c>
      <c r="Z4" s="30">
        <v>24</v>
      </c>
      <c r="AA4" s="22">
        <v>15301</v>
      </c>
      <c r="AB4" s="30">
        <v>24</v>
      </c>
      <c r="AC4" s="31"/>
      <c r="AD4" s="30"/>
      <c r="AE4" s="31"/>
      <c r="AF4" s="30"/>
      <c r="AG4" s="31"/>
      <c r="AH4" s="30"/>
      <c r="AI4" s="31"/>
      <c r="AJ4" s="30"/>
      <c r="AK4" s="31"/>
      <c r="AL4" s="30"/>
      <c r="AM4" s="31"/>
      <c r="AN4" s="30"/>
      <c r="AO4" s="31"/>
      <c r="AP4" s="30"/>
      <c r="AQ4" s="31"/>
      <c r="AR4" s="30"/>
      <c r="AS4" s="22">
        <v>4001</v>
      </c>
      <c r="AT4" s="30">
        <v>24</v>
      </c>
    </row>
    <row r="5" spans="1:46">
      <c r="A5" s="21">
        <v>69</v>
      </c>
      <c r="B5" s="30">
        <v>24</v>
      </c>
      <c r="C5" s="21">
        <v>78</v>
      </c>
      <c r="D5" s="30">
        <v>24</v>
      </c>
      <c r="E5" s="21">
        <v>100</v>
      </c>
      <c r="F5" s="30">
        <v>24</v>
      </c>
      <c r="G5" s="21">
        <v>84</v>
      </c>
      <c r="H5" s="30">
        <v>24</v>
      </c>
      <c r="I5" s="21">
        <v>96</v>
      </c>
      <c r="J5" s="30">
        <v>24</v>
      </c>
      <c r="K5" s="21">
        <v>123</v>
      </c>
      <c r="L5" s="30">
        <v>24</v>
      </c>
      <c r="M5" s="21">
        <v>190</v>
      </c>
      <c r="N5" s="30">
        <v>24</v>
      </c>
      <c r="O5" s="22">
        <v>480</v>
      </c>
      <c r="P5" s="30">
        <v>24</v>
      </c>
      <c r="Q5" s="22">
        <v>1220</v>
      </c>
      <c r="R5" s="30">
        <v>24</v>
      </c>
      <c r="S5" s="22">
        <v>3090</v>
      </c>
      <c r="T5" s="30">
        <v>24</v>
      </c>
      <c r="U5" s="22">
        <v>7200</v>
      </c>
      <c r="V5" s="30">
        <v>24</v>
      </c>
      <c r="W5" s="22">
        <v>10300</v>
      </c>
      <c r="X5" s="30">
        <v>24</v>
      </c>
      <c r="Y5" s="22">
        <v>11100</v>
      </c>
      <c r="Z5" s="30">
        <v>24</v>
      </c>
      <c r="AA5" s="22">
        <v>16000</v>
      </c>
      <c r="AB5" s="30">
        <v>24</v>
      </c>
      <c r="AC5" s="31">
        <v>270</v>
      </c>
      <c r="AD5" s="30">
        <v>3</v>
      </c>
      <c r="AE5" s="31">
        <v>600</v>
      </c>
      <c r="AF5" s="30">
        <v>3</v>
      </c>
      <c r="AG5" s="31"/>
      <c r="AH5" s="30">
        <v>3</v>
      </c>
      <c r="AI5" s="31"/>
      <c r="AJ5" s="30">
        <v>3</v>
      </c>
      <c r="AK5" s="31">
        <v>420</v>
      </c>
      <c r="AL5" s="30">
        <v>3</v>
      </c>
      <c r="AM5" s="31">
        <v>800</v>
      </c>
      <c r="AN5" s="30">
        <v>3</v>
      </c>
      <c r="AO5" s="31">
        <v>800</v>
      </c>
      <c r="AP5" s="30">
        <v>3</v>
      </c>
      <c r="AQ5" s="31">
        <v>700</v>
      </c>
      <c r="AR5" s="30">
        <v>3</v>
      </c>
      <c r="AS5" s="22">
        <v>4200</v>
      </c>
      <c r="AT5" s="30">
        <v>24</v>
      </c>
    </row>
    <row r="6" spans="1:46">
      <c r="A6" s="21"/>
      <c r="B6" s="30">
        <v>23</v>
      </c>
      <c r="C6" s="21">
        <v>79</v>
      </c>
      <c r="D6" s="30">
        <v>23</v>
      </c>
      <c r="E6" s="21">
        <v>101</v>
      </c>
      <c r="F6" s="30">
        <v>23</v>
      </c>
      <c r="G6" s="21">
        <v>85</v>
      </c>
      <c r="H6" s="30">
        <v>23</v>
      </c>
      <c r="I6" s="21">
        <v>97</v>
      </c>
      <c r="J6" s="30">
        <v>23</v>
      </c>
      <c r="K6" s="21">
        <v>124</v>
      </c>
      <c r="L6" s="30">
        <v>23</v>
      </c>
      <c r="M6" s="21">
        <v>191</v>
      </c>
      <c r="N6" s="30">
        <v>23</v>
      </c>
      <c r="O6" s="22">
        <v>481</v>
      </c>
      <c r="P6" s="30">
        <v>23</v>
      </c>
      <c r="Q6" s="22">
        <v>1221</v>
      </c>
      <c r="R6" s="30">
        <v>23</v>
      </c>
      <c r="S6" s="22">
        <v>3091</v>
      </c>
      <c r="T6" s="30">
        <v>23</v>
      </c>
      <c r="U6" s="22">
        <v>7201</v>
      </c>
      <c r="V6" s="30">
        <v>23</v>
      </c>
      <c r="W6" s="22">
        <v>10301</v>
      </c>
      <c r="X6" s="30">
        <v>23</v>
      </c>
      <c r="Y6" s="22">
        <v>11101</v>
      </c>
      <c r="Z6" s="30">
        <v>23</v>
      </c>
      <c r="AA6" s="22">
        <v>16001</v>
      </c>
      <c r="AB6" s="30">
        <v>23</v>
      </c>
      <c r="AC6" s="31"/>
      <c r="AD6" s="30"/>
      <c r="AE6" s="31"/>
      <c r="AF6" s="30"/>
      <c r="AG6" s="31"/>
      <c r="AH6" s="30"/>
      <c r="AI6" s="31"/>
      <c r="AJ6" s="30"/>
      <c r="AK6" s="31"/>
      <c r="AL6" s="30"/>
      <c r="AM6" s="31"/>
      <c r="AN6" s="30"/>
      <c r="AO6" s="31"/>
      <c r="AP6" s="30"/>
      <c r="AQ6" s="31"/>
      <c r="AR6" s="30"/>
      <c r="AS6" s="22">
        <v>4201</v>
      </c>
      <c r="AT6" s="30">
        <v>23</v>
      </c>
    </row>
    <row r="7" spans="1:46">
      <c r="A7" s="21">
        <v>70</v>
      </c>
      <c r="B7" s="30">
        <v>23</v>
      </c>
      <c r="C7" s="21">
        <v>80</v>
      </c>
      <c r="D7" s="30">
        <v>23</v>
      </c>
      <c r="E7" s="21">
        <v>102</v>
      </c>
      <c r="F7" s="30">
        <v>23</v>
      </c>
      <c r="G7" s="21">
        <v>87</v>
      </c>
      <c r="H7" s="30">
        <v>23</v>
      </c>
      <c r="I7" s="21">
        <v>99</v>
      </c>
      <c r="J7" s="30">
        <v>23</v>
      </c>
      <c r="K7" s="21">
        <v>127</v>
      </c>
      <c r="L7" s="30">
        <v>23</v>
      </c>
      <c r="M7" s="21">
        <v>194</v>
      </c>
      <c r="N7" s="30">
        <v>23</v>
      </c>
      <c r="O7" s="22">
        <v>500</v>
      </c>
      <c r="P7" s="30">
        <v>23</v>
      </c>
      <c r="Q7" s="22">
        <v>1240</v>
      </c>
      <c r="R7" s="30">
        <v>23</v>
      </c>
      <c r="S7" s="22">
        <v>3130</v>
      </c>
      <c r="T7" s="30">
        <v>23</v>
      </c>
      <c r="U7" s="22">
        <v>7300</v>
      </c>
      <c r="V7" s="30">
        <v>23</v>
      </c>
      <c r="W7" s="22">
        <v>11000</v>
      </c>
      <c r="X7" s="30">
        <v>23</v>
      </c>
      <c r="Y7" s="22">
        <v>11300</v>
      </c>
      <c r="Z7" s="30">
        <v>23</v>
      </c>
      <c r="AA7" s="22">
        <v>16300</v>
      </c>
      <c r="AB7" s="30">
        <v>23</v>
      </c>
      <c r="AC7" s="31">
        <v>280</v>
      </c>
      <c r="AD7" s="30">
        <v>4</v>
      </c>
      <c r="AE7" s="31">
        <v>620</v>
      </c>
      <c r="AF7" s="30">
        <v>4</v>
      </c>
      <c r="AG7" s="31"/>
      <c r="AH7" s="30">
        <v>4</v>
      </c>
      <c r="AI7" s="31"/>
      <c r="AJ7" s="30">
        <v>4</v>
      </c>
      <c r="AK7" s="31">
        <v>440</v>
      </c>
      <c r="AL7" s="30">
        <v>4</v>
      </c>
      <c r="AM7" s="31">
        <v>900</v>
      </c>
      <c r="AN7" s="30">
        <v>4</v>
      </c>
      <c r="AO7" s="31">
        <v>900</v>
      </c>
      <c r="AP7" s="30">
        <v>4</v>
      </c>
      <c r="AQ7" s="31">
        <v>800</v>
      </c>
      <c r="AR7" s="30">
        <v>4</v>
      </c>
      <c r="AS7" s="22">
        <v>4400</v>
      </c>
      <c r="AT7" s="30">
        <v>23</v>
      </c>
    </row>
    <row r="8" spans="1:46">
      <c r="A8" s="21"/>
      <c r="B8" s="30">
        <v>22</v>
      </c>
      <c r="C8" s="21">
        <v>81</v>
      </c>
      <c r="D8" s="30">
        <v>22</v>
      </c>
      <c r="E8" s="21">
        <v>103</v>
      </c>
      <c r="F8" s="30">
        <v>22</v>
      </c>
      <c r="G8" s="21">
        <v>88</v>
      </c>
      <c r="H8" s="30">
        <v>22</v>
      </c>
      <c r="I8" s="21">
        <v>100</v>
      </c>
      <c r="J8" s="30">
        <v>22</v>
      </c>
      <c r="K8" s="21">
        <v>128</v>
      </c>
      <c r="L8" s="30">
        <v>22</v>
      </c>
      <c r="M8" s="21">
        <v>195</v>
      </c>
      <c r="N8" s="30">
        <v>22</v>
      </c>
      <c r="O8" s="22">
        <v>501</v>
      </c>
      <c r="P8" s="30">
        <v>22</v>
      </c>
      <c r="Q8" s="22">
        <v>1241</v>
      </c>
      <c r="R8" s="30">
        <v>22</v>
      </c>
      <c r="S8" s="22">
        <v>3131</v>
      </c>
      <c r="T8" s="30">
        <v>22</v>
      </c>
      <c r="U8" s="22">
        <v>7301</v>
      </c>
      <c r="V8" s="30">
        <v>22</v>
      </c>
      <c r="W8" s="22">
        <v>11001</v>
      </c>
      <c r="X8" s="30">
        <v>22</v>
      </c>
      <c r="Y8" s="22">
        <v>11301</v>
      </c>
      <c r="Z8" s="30">
        <v>22</v>
      </c>
      <c r="AA8" s="22">
        <v>16301</v>
      </c>
      <c r="AB8" s="30">
        <v>22</v>
      </c>
      <c r="AC8" s="31"/>
      <c r="AD8" s="30"/>
      <c r="AE8" s="31"/>
      <c r="AF8" s="30"/>
      <c r="AG8" s="31"/>
      <c r="AH8" s="30"/>
      <c r="AI8" s="31"/>
      <c r="AJ8" s="30"/>
      <c r="AK8" s="31"/>
      <c r="AL8" s="30"/>
      <c r="AM8" s="31"/>
      <c r="AN8" s="30"/>
      <c r="AO8" s="31"/>
      <c r="AP8" s="30"/>
      <c r="AQ8" s="31"/>
      <c r="AR8" s="30"/>
      <c r="AS8" s="22">
        <v>4401</v>
      </c>
      <c r="AT8" s="30">
        <v>22</v>
      </c>
    </row>
    <row r="9" spans="1:46">
      <c r="A9" s="21">
        <v>71</v>
      </c>
      <c r="B9" s="30">
        <v>22</v>
      </c>
      <c r="C9" s="21"/>
      <c r="D9" s="30">
        <v>22</v>
      </c>
      <c r="E9" s="21">
        <v>104</v>
      </c>
      <c r="F9" s="30">
        <v>22</v>
      </c>
      <c r="G9" s="21">
        <v>90</v>
      </c>
      <c r="H9" s="30">
        <v>22</v>
      </c>
      <c r="I9" s="21">
        <v>102</v>
      </c>
      <c r="J9" s="30">
        <v>22</v>
      </c>
      <c r="K9" s="21">
        <v>131</v>
      </c>
      <c r="L9" s="30">
        <v>22</v>
      </c>
      <c r="M9" s="21">
        <v>198</v>
      </c>
      <c r="N9" s="30">
        <v>22</v>
      </c>
      <c r="O9" s="22">
        <v>520</v>
      </c>
      <c r="P9" s="30">
        <v>22</v>
      </c>
      <c r="Q9" s="22">
        <v>1260</v>
      </c>
      <c r="R9" s="30">
        <v>22</v>
      </c>
      <c r="S9" s="22">
        <v>3170</v>
      </c>
      <c r="T9" s="30">
        <v>22</v>
      </c>
      <c r="U9" s="22">
        <v>7400</v>
      </c>
      <c r="V9" s="30">
        <v>22</v>
      </c>
      <c r="W9" s="22">
        <v>10300</v>
      </c>
      <c r="X9" s="30">
        <v>22</v>
      </c>
      <c r="Y9" s="22">
        <v>11500</v>
      </c>
      <c r="Z9" s="30">
        <v>22</v>
      </c>
      <c r="AA9" s="22">
        <v>17000</v>
      </c>
      <c r="AB9" s="30">
        <v>22</v>
      </c>
      <c r="AC9" s="31">
        <v>290</v>
      </c>
      <c r="AD9" s="30">
        <v>5</v>
      </c>
      <c r="AE9" s="31">
        <v>640</v>
      </c>
      <c r="AF9" s="30">
        <v>5</v>
      </c>
      <c r="AG9" s="31">
        <v>100</v>
      </c>
      <c r="AH9" s="30">
        <v>5</v>
      </c>
      <c r="AI9" s="31">
        <v>120</v>
      </c>
      <c r="AJ9" s="30">
        <v>5</v>
      </c>
      <c r="AK9" s="31">
        <v>460</v>
      </c>
      <c r="AL9" s="30">
        <v>5</v>
      </c>
      <c r="AM9" s="31">
        <v>1000</v>
      </c>
      <c r="AN9" s="30">
        <v>5</v>
      </c>
      <c r="AO9" s="31">
        <v>1000</v>
      </c>
      <c r="AP9" s="30">
        <v>5</v>
      </c>
      <c r="AQ9" s="31">
        <v>900</v>
      </c>
      <c r="AR9" s="30">
        <v>5</v>
      </c>
      <c r="AS9" s="22">
        <v>5000</v>
      </c>
      <c r="AT9" s="30">
        <v>22</v>
      </c>
    </row>
    <row r="10" spans="1:46">
      <c r="A10" s="21"/>
      <c r="B10" s="30">
        <v>21</v>
      </c>
      <c r="C10" s="21">
        <v>82</v>
      </c>
      <c r="D10" s="30">
        <v>21</v>
      </c>
      <c r="E10" s="21">
        <v>105</v>
      </c>
      <c r="F10" s="30">
        <v>21</v>
      </c>
      <c r="G10" s="21">
        <v>91</v>
      </c>
      <c r="H10" s="30">
        <v>21</v>
      </c>
      <c r="I10" s="21">
        <v>103</v>
      </c>
      <c r="J10" s="30">
        <v>21</v>
      </c>
      <c r="K10" s="21">
        <v>132</v>
      </c>
      <c r="L10" s="30">
        <v>21</v>
      </c>
      <c r="M10" s="21">
        <v>199</v>
      </c>
      <c r="N10" s="30">
        <v>21</v>
      </c>
      <c r="O10" s="22">
        <v>521</v>
      </c>
      <c r="P10" s="30">
        <v>21</v>
      </c>
      <c r="Q10" s="22">
        <v>1261</v>
      </c>
      <c r="R10" s="30">
        <v>21</v>
      </c>
      <c r="S10" s="22">
        <v>3171</v>
      </c>
      <c r="T10" s="30">
        <v>21</v>
      </c>
      <c r="U10" s="22">
        <v>7401</v>
      </c>
      <c r="V10" s="30">
        <v>21</v>
      </c>
      <c r="W10" s="22">
        <v>10301</v>
      </c>
      <c r="X10" s="30">
        <v>21</v>
      </c>
      <c r="Y10" s="22">
        <v>11501</v>
      </c>
      <c r="Z10" s="30">
        <v>21</v>
      </c>
      <c r="AA10" s="22">
        <v>17001</v>
      </c>
      <c r="AB10" s="30">
        <v>21</v>
      </c>
      <c r="AC10" s="31"/>
      <c r="AD10" s="30"/>
      <c r="AE10" s="31"/>
      <c r="AF10" s="30"/>
      <c r="AG10" s="31"/>
      <c r="AH10" s="30"/>
      <c r="AI10" s="31"/>
      <c r="AJ10" s="30"/>
      <c r="AK10" s="31"/>
      <c r="AL10" s="30"/>
      <c r="AM10" s="31"/>
      <c r="AN10" s="30"/>
      <c r="AO10" s="31"/>
      <c r="AP10" s="30"/>
      <c r="AQ10" s="31"/>
      <c r="AR10" s="30"/>
      <c r="AS10" s="22">
        <v>5001</v>
      </c>
      <c r="AT10" s="30">
        <v>21</v>
      </c>
    </row>
    <row r="11" spans="1:46">
      <c r="A11" s="21">
        <v>72</v>
      </c>
      <c r="B11" s="30">
        <v>21</v>
      </c>
      <c r="C11" s="21"/>
      <c r="D11" s="30">
        <v>21</v>
      </c>
      <c r="E11" s="21">
        <v>106</v>
      </c>
      <c r="F11" s="30">
        <v>21</v>
      </c>
      <c r="G11" s="21">
        <v>94</v>
      </c>
      <c r="H11" s="30">
        <v>21</v>
      </c>
      <c r="I11" s="21">
        <v>105</v>
      </c>
      <c r="J11" s="30">
        <v>21</v>
      </c>
      <c r="K11" s="21">
        <v>135</v>
      </c>
      <c r="L11" s="30">
        <v>21</v>
      </c>
      <c r="M11" s="21">
        <v>201</v>
      </c>
      <c r="N11" s="30">
        <v>21</v>
      </c>
      <c r="O11" s="22">
        <v>540</v>
      </c>
      <c r="P11" s="30">
        <v>21</v>
      </c>
      <c r="Q11" s="22">
        <v>1280</v>
      </c>
      <c r="R11" s="30">
        <v>21</v>
      </c>
      <c r="S11" s="22">
        <v>3210</v>
      </c>
      <c r="T11" s="30">
        <v>21</v>
      </c>
      <c r="U11" s="22">
        <v>7500</v>
      </c>
      <c r="V11" s="30">
        <v>21</v>
      </c>
      <c r="W11" s="22">
        <v>12000</v>
      </c>
      <c r="X11" s="30">
        <v>21</v>
      </c>
      <c r="Y11" s="22">
        <v>12100</v>
      </c>
      <c r="Z11" s="30">
        <v>21</v>
      </c>
      <c r="AA11" s="22">
        <v>17300</v>
      </c>
      <c r="AB11" s="30">
        <v>21</v>
      </c>
      <c r="AC11" s="31">
        <v>300</v>
      </c>
      <c r="AD11" s="30">
        <v>6</v>
      </c>
      <c r="AE11" s="31">
        <v>660</v>
      </c>
      <c r="AF11" s="30">
        <v>6</v>
      </c>
      <c r="AG11" s="31"/>
      <c r="AH11" s="30">
        <v>6</v>
      </c>
      <c r="AI11" s="31"/>
      <c r="AJ11" s="30">
        <v>6</v>
      </c>
      <c r="AK11" s="31">
        <v>480</v>
      </c>
      <c r="AL11" s="30">
        <v>6</v>
      </c>
      <c r="AM11" s="31">
        <v>1100</v>
      </c>
      <c r="AN11" s="30">
        <v>6</v>
      </c>
      <c r="AO11" s="31">
        <v>1100</v>
      </c>
      <c r="AP11" s="30">
        <v>6</v>
      </c>
      <c r="AQ11" s="31">
        <v>1000</v>
      </c>
      <c r="AR11" s="30">
        <v>6</v>
      </c>
      <c r="AS11" s="22">
        <v>5150</v>
      </c>
      <c r="AT11" s="30">
        <v>21</v>
      </c>
    </row>
    <row r="12" spans="1:46">
      <c r="A12" s="21"/>
      <c r="B12" s="30">
        <v>20</v>
      </c>
      <c r="C12" s="21">
        <v>83</v>
      </c>
      <c r="D12" s="30">
        <v>20</v>
      </c>
      <c r="E12" s="21">
        <v>107</v>
      </c>
      <c r="F12" s="30">
        <v>20</v>
      </c>
      <c r="G12" s="21">
        <v>95</v>
      </c>
      <c r="H12" s="30">
        <v>20</v>
      </c>
      <c r="I12" s="21">
        <v>106</v>
      </c>
      <c r="J12" s="30">
        <v>20</v>
      </c>
      <c r="K12" s="21">
        <v>136</v>
      </c>
      <c r="L12" s="30">
        <v>20</v>
      </c>
      <c r="M12" s="21">
        <v>202</v>
      </c>
      <c r="N12" s="30">
        <v>20</v>
      </c>
      <c r="O12" s="22">
        <v>541</v>
      </c>
      <c r="P12" s="30">
        <v>20</v>
      </c>
      <c r="Q12" s="22">
        <v>1281</v>
      </c>
      <c r="R12" s="30">
        <v>20</v>
      </c>
      <c r="S12" s="22">
        <v>3211</v>
      </c>
      <c r="T12" s="30">
        <v>20</v>
      </c>
      <c r="U12" s="22">
        <v>7501</v>
      </c>
      <c r="V12" s="30">
        <v>20</v>
      </c>
      <c r="W12" s="22">
        <v>12001</v>
      </c>
      <c r="X12" s="30">
        <v>20</v>
      </c>
      <c r="Y12" s="22">
        <v>12101</v>
      </c>
      <c r="Z12" s="30">
        <v>20</v>
      </c>
      <c r="AA12" s="22">
        <v>17301</v>
      </c>
      <c r="AB12" s="30">
        <v>20</v>
      </c>
      <c r="AC12" s="31"/>
      <c r="AD12" s="30"/>
      <c r="AE12" s="31"/>
      <c r="AF12" s="30"/>
      <c r="AG12" s="31"/>
      <c r="AH12" s="30"/>
      <c r="AI12" s="31"/>
      <c r="AJ12" s="30"/>
      <c r="AK12" s="31"/>
      <c r="AL12" s="30"/>
      <c r="AM12" s="31"/>
      <c r="AN12" s="30"/>
      <c r="AO12" s="31"/>
      <c r="AP12" s="30"/>
      <c r="AQ12" s="31"/>
      <c r="AR12" s="30"/>
      <c r="AS12" s="22">
        <v>5151</v>
      </c>
      <c r="AT12" s="30">
        <v>20</v>
      </c>
    </row>
    <row r="13" spans="1:46">
      <c r="A13" s="21">
        <v>73</v>
      </c>
      <c r="B13" s="30">
        <v>20</v>
      </c>
      <c r="C13" s="21"/>
      <c r="D13" s="30">
        <v>20</v>
      </c>
      <c r="E13" s="21">
        <v>108</v>
      </c>
      <c r="F13" s="30">
        <v>20</v>
      </c>
      <c r="G13" s="21">
        <v>98</v>
      </c>
      <c r="H13" s="30">
        <v>20</v>
      </c>
      <c r="I13" s="21">
        <v>108</v>
      </c>
      <c r="J13" s="30">
        <v>20</v>
      </c>
      <c r="K13" s="21">
        <v>140</v>
      </c>
      <c r="L13" s="30">
        <v>20</v>
      </c>
      <c r="M13" s="21">
        <v>204</v>
      </c>
      <c r="N13" s="30">
        <v>20</v>
      </c>
      <c r="O13" s="22">
        <v>560</v>
      </c>
      <c r="P13" s="30">
        <v>20</v>
      </c>
      <c r="Q13" s="22">
        <v>1300</v>
      </c>
      <c r="R13" s="30">
        <v>20</v>
      </c>
      <c r="S13" s="22">
        <v>3240</v>
      </c>
      <c r="T13" s="30">
        <v>20</v>
      </c>
      <c r="U13" s="22">
        <v>8000</v>
      </c>
      <c r="V13" s="30">
        <v>20</v>
      </c>
      <c r="W13" s="22">
        <v>12150</v>
      </c>
      <c r="X13" s="30">
        <v>20</v>
      </c>
      <c r="Y13" s="22">
        <v>12300</v>
      </c>
      <c r="Z13" s="30">
        <v>20</v>
      </c>
      <c r="AA13" s="22">
        <v>18000</v>
      </c>
      <c r="AB13" s="30">
        <v>20</v>
      </c>
      <c r="AC13" s="31">
        <v>310</v>
      </c>
      <c r="AD13" s="30">
        <v>7</v>
      </c>
      <c r="AE13" s="31">
        <v>680</v>
      </c>
      <c r="AF13" s="30">
        <v>7</v>
      </c>
      <c r="AG13" s="31">
        <v>110</v>
      </c>
      <c r="AH13" s="30">
        <v>7</v>
      </c>
      <c r="AI13" s="31">
        <v>140</v>
      </c>
      <c r="AJ13" s="30">
        <v>7</v>
      </c>
      <c r="AK13" s="31">
        <v>500</v>
      </c>
      <c r="AL13" s="30">
        <v>7</v>
      </c>
      <c r="AM13" s="31">
        <v>1200</v>
      </c>
      <c r="AN13" s="30">
        <v>7</v>
      </c>
      <c r="AO13" s="31">
        <v>1200</v>
      </c>
      <c r="AP13" s="30">
        <v>7</v>
      </c>
      <c r="AQ13" s="31">
        <v>1100</v>
      </c>
      <c r="AR13" s="30">
        <v>7</v>
      </c>
      <c r="AS13" s="22">
        <v>5300</v>
      </c>
      <c r="AT13" s="30">
        <v>20</v>
      </c>
    </row>
    <row r="14" spans="1:46">
      <c r="A14" s="21"/>
      <c r="B14" s="30">
        <v>19</v>
      </c>
      <c r="C14" s="21">
        <v>84</v>
      </c>
      <c r="D14" s="30">
        <v>19</v>
      </c>
      <c r="E14" s="21">
        <v>109</v>
      </c>
      <c r="F14" s="30">
        <v>19</v>
      </c>
      <c r="G14" s="21">
        <v>99</v>
      </c>
      <c r="H14" s="30">
        <v>19</v>
      </c>
      <c r="I14" s="21">
        <v>109</v>
      </c>
      <c r="J14" s="30">
        <v>19</v>
      </c>
      <c r="K14" s="21">
        <v>141</v>
      </c>
      <c r="L14" s="30">
        <v>19</v>
      </c>
      <c r="M14" s="21">
        <v>205</v>
      </c>
      <c r="N14" s="30">
        <v>19</v>
      </c>
      <c r="O14" s="22">
        <v>561</v>
      </c>
      <c r="P14" s="30">
        <v>19</v>
      </c>
      <c r="Q14" s="22">
        <v>1301</v>
      </c>
      <c r="R14" s="30">
        <v>19</v>
      </c>
      <c r="S14" s="22">
        <v>3241</v>
      </c>
      <c r="T14" s="30">
        <v>19</v>
      </c>
      <c r="U14" s="22">
        <v>8001</v>
      </c>
      <c r="V14" s="30">
        <v>19</v>
      </c>
      <c r="W14" s="22">
        <v>12151</v>
      </c>
      <c r="X14" s="30">
        <v>19</v>
      </c>
      <c r="Y14" s="22">
        <v>12301</v>
      </c>
      <c r="Z14" s="30">
        <v>19</v>
      </c>
      <c r="AA14" s="22">
        <v>18001</v>
      </c>
      <c r="AB14" s="30">
        <v>19</v>
      </c>
      <c r="AC14" s="31"/>
      <c r="AD14" s="30"/>
      <c r="AE14" s="31"/>
      <c r="AF14" s="30"/>
      <c r="AG14" s="31"/>
      <c r="AH14" s="30"/>
      <c r="AI14" s="31"/>
      <c r="AJ14" s="30"/>
      <c r="AK14" s="31"/>
      <c r="AL14" s="30"/>
      <c r="AM14" s="31"/>
      <c r="AN14" s="30"/>
      <c r="AO14" s="31"/>
      <c r="AP14" s="30"/>
      <c r="AQ14" s="31"/>
      <c r="AR14" s="30"/>
      <c r="AS14" s="22">
        <v>5301</v>
      </c>
      <c r="AT14" s="30">
        <v>19</v>
      </c>
    </row>
    <row r="15" spans="1:46">
      <c r="A15" s="21">
        <v>74</v>
      </c>
      <c r="B15" s="30">
        <v>19</v>
      </c>
      <c r="C15" s="21"/>
      <c r="D15" s="30">
        <v>19</v>
      </c>
      <c r="E15" s="21">
        <v>110</v>
      </c>
      <c r="F15" s="30">
        <v>19</v>
      </c>
      <c r="G15" s="21">
        <v>102</v>
      </c>
      <c r="H15" s="30">
        <v>19</v>
      </c>
      <c r="I15" s="21">
        <v>111</v>
      </c>
      <c r="J15" s="30">
        <v>19</v>
      </c>
      <c r="K15" s="21">
        <v>145</v>
      </c>
      <c r="L15" s="30">
        <v>19</v>
      </c>
      <c r="M15" s="21">
        <v>207</v>
      </c>
      <c r="N15" s="30">
        <v>19</v>
      </c>
      <c r="O15" s="22">
        <v>580</v>
      </c>
      <c r="P15" s="30">
        <v>19</v>
      </c>
      <c r="Q15" s="22">
        <v>1330</v>
      </c>
      <c r="R15" s="30">
        <v>19</v>
      </c>
      <c r="S15" s="22">
        <v>3270</v>
      </c>
      <c r="T15" s="30">
        <v>19</v>
      </c>
      <c r="U15" s="22">
        <v>8100</v>
      </c>
      <c r="V15" s="30">
        <v>19</v>
      </c>
      <c r="W15" s="22">
        <v>12300</v>
      </c>
      <c r="X15" s="30">
        <v>19</v>
      </c>
      <c r="Y15" s="22">
        <v>12550</v>
      </c>
      <c r="Z15" s="30">
        <v>19</v>
      </c>
      <c r="AA15" s="22">
        <v>18300</v>
      </c>
      <c r="AB15" s="30">
        <v>19</v>
      </c>
      <c r="AC15" s="31">
        <v>320</v>
      </c>
      <c r="AD15" s="30">
        <v>8</v>
      </c>
      <c r="AE15" s="31">
        <v>700</v>
      </c>
      <c r="AF15" s="30">
        <v>8</v>
      </c>
      <c r="AG15" s="31"/>
      <c r="AH15" s="30">
        <v>8</v>
      </c>
      <c r="AI15" s="31"/>
      <c r="AJ15" s="30">
        <v>8</v>
      </c>
      <c r="AK15" s="31">
        <v>520</v>
      </c>
      <c r="AL15" s="30">
        <v>8</v>
      </c>
      <c r="AM15" s="31">
        <v>1300</v>
      </c>
      <c r="AN15" s="30">
        <v>8</v>
      </c>
      <c r="AO15" s="31">
        <v>1300</v>
      </c>
      <c r="AP15" s="30">
        <v>8</v>
      </c>
      <c r="AQ15" s="31">
        <v>1200</v>
      </c>
      <c r="AR15" s="30">
        <v>8</v>
      </c>
      <c r="AS15" s="22">
        <v>5450</v>
      </c>
      <c r="AT15" s="30">
        <v>19</v>
      </c>
    </row>
    <row r="16" spans="1:46">
      <c r="A16" s="21"/>
      <c r="B16" s="30">
        <v>18</v>
      </c>
      <c r="C16" s="21">
        <v>85</v>
      </c>
      <c r="D16" s="30">
        <v>18</v>
      </c>
      <c r="E16" s="21">
        <v>111</v>
      </c>
      <c r="F16" s="30">
        <v>18</v>
      </c>
      <c r="G16" s="21">
        <v>103</v>
      </c>
      <c r="H16" s="30">
        <v>18</v>
      </c>
      <c r="I16" s="21">
        <v>112</v>
      </c>
      <c r="J16" s="30">
        <v>18</v>
      </c>
      <c r="K16" s="21">
        <v>146</v>
      </c>
      <c r="L16" s="30">
        <v>18</v>
      </c>
      <c r="M16" s="21">
        <v>208</v>
      </c>
      <c r="N16" s="30">
        <v>18</v>
      </c>
      <c r="O16" s="22">
        <v>581</v>
      </c>
      <c r="P16" s="30">
        <v>18</v>
      </c>
      <c r="Q16" s="22">
        <v>1331</v>
      </c>
      <c r="R16" s="30">
        <v>18</v>
      </c>
      <c r="S16" s="22">
        <v>3271</v>
      </c>
      <c r="T16" s="30">
        <v>18</v>
      </c>
      <c r="U16" s="22">
        <v>8101</v>
      </c>
      <c r="V16" s="30">
        <v>18</v>
      </c>
      <c r="W16" s="22">
        <v>12301</v>
      </c>
      <c r="X16" s="30">
        <v>18</v>
      </c>
      <c r="Y16" s="22">
        <v>12551</v>
      </c>
      <c r="Z16" s="30">
        <v>18</v>
      </c>
      <c r="AA16" s="22">
        <v>18301</v>
      </c>
      <c r="AB16" s="30">
        <v>18</v>
      </c>
      <c r="AC16" s="31"/>
      <c r="AD16" s="30"/>
      <c r="AE16" s="31"/>
      <c r="AF16" s="30"/>
      <c r="AG16" s="31"/>
      <c r="AH16" s="30"/>
      <c r="AI16" s="31"/>
      <c r="AJ16" s="30"/>
      <c r="AK16" s="31"/>
      <c r="AL16" s="30"/>
      <c r="AM16" s="31"/>
      <c r="AN16" s="30"/>
      <c r="AO16" s="31"/>
      <c r="AP16" s="30"/>
      <c r="AQ16" s="31"/>
      <c r="AR16" s="30"/>
      <c r="AS16" s="22">
        <v>5451</v>
      </c>
      <c r="AT16" s="30">
        <v>18</v>
      </c>
    </row>
    <row r="17" spans="1:46">
      <c r="A17" s="21">
        <v>75</v>
      </c>
      <c r="B17" s="30">
        <v>18</v>
      </c>
      <c r="C17" s="21">
        <v>86</v>
      </c>
      <c r="D17" s="30">
        <v>18</v>
      </c>
      <c r="E17" s="21">
        <v>112</v>
      </c>
      <c r="F17" s="30">
        <v>18</v>
      </c>
      <c r="G17" s="21">
        <v>106</v>
      </c>
      <c r="H17" s="30">
        <v>18</v>
      </c>
      <c r="I17" s="21">
        <v>114</v>
      </c>
      <c r="J17" s="30">
        <v>18</v>
      </c>
      <c r="K17" s="21">
        <v>150</v>
      </c>
      <c r="L17" s="30">
        <v>18</v>
      </c>
      <c r="M17" s="21">
        <v>210</v>
      </c>
      <c r="N17" s="30">
        <v>18</v>
      </c>
      <c r="O17" s="22">
        <v>1000</v>
      </c>
      <c r="P17" s="30">
        <v>18</v>
      </c>
      <c r="Q17" s="22">
        <v>1360</v>
      </c>
      <c r="R17" s="30">
        <v>18</v>
      </c>
      <c r="S17" s="22">
        <v>3300</v>
      </c>
      <c r="T17" s="30">
        <v>18</v>
      </c>
      <c r="U17" s="22">
        <v>8200</v>
      </c>
      <c r="V17" s="30">
        <v>18</v>
      </c>
      <c r="W17" s="22">
        <v>12450</v>
      </c>
      <c r="X17" s="30">
        <v>18</v>
      </c>
      <c r="Y17" s="22">
        <v>13200</v>
      </c>
      <c r="Z17" s="30">
        <v>18</v>
      </c>
      <c r="AA17" s="22">
        <v>19000</v>
      </c>
      <c r="AB17" s="30">
        <v>18</v>
      </c>
      <c r="AC17" s="31">
        <v>330</v>
      </c>
      <c r="AD17" s="30">
        <v>9</v>
      </c>
      <c r="AE17" s="31">
        <v>720</v>
      </c>
      <c r="AF17" s="30">
        <v>9</v>
      </c>
      <c r="AG17" s="31">
        <v>115</v>
      </c>
      <c r="AH17" s="30">
        <v>9</v>
      </c>
      <c r="AI17" s="31">
        <v>160</v>
      </c>
      <c r="AJ17" s="30">
        <v>9</v>
      </c>
      <c r="AK17" s="31">
        <v>540</v>
      </c>
      <c r="AL17" s="30">
        <v>9</v>
      </c>
      <c r="AM17" s="31">
        <v>1400</v>
      </c>
      <c r="AN17" s="30">
        <v>9</v>
      </c>
      <c r="AO17" s="31">
        <v>1400</v>
      </c>
      <c r="AP17" s="30">
        <v>9</v>
      </c>
      <c r="AQ17" s="31">
        <v>1300</v>
      </c>
      <c r="AR17" s="30">
        <v>9</v>
      </c>
      <c r="AS17" s="22">
        <v>6000</v>
      </c>
      <c r="AT17" s="30">
        <v>18</v>
      </c>
    </row>
    <row r="18" spans="1:46">
      <c r="A18" s="21"/>
      <c r="B18" s="30">
        <v>17</v>
      </c>
      <c r="C18" s="21">
        <v>87</v>
      </c>
      <c r="D18" s="30">
        <v>17</v>
      </c>
      <c r="E18" s="21">
        <v>113</v>
      </c>
      <c r="F18" s="30">
        <v>17</v>
      </c>
      <c r="G18" s="21">
        <v>107</v>
      </c>
      <c r="H18" s="30">
        <v>17</v>
      </c>
      <c r="I18" s="21">
        <v>115</v>
      </c>
      <c r="J18" s="30">
        <v>17</v>
      </c>
      <c r="K18" s="21">
        <v>151</v>
      </c>
      <c r="L18" s="30">
        <v>17</v>
      </c>
      <c r="M18" s="21">
        <v>211</v>
      </c>
      <c r="N18" s="30">
        <v>17</v>
      </c>
      <c r="O18" s="22">
        <v>1001</v>
      </c>
      <c r="P18" s="30">
        <v>17</v>
      </c>
      <c r="Q18" s="22">
        <v>1361</v>
      </c>
      <c r="R18" s="30">
        <v>17</v>
      </c>
      <c r="S18" s="22">
        <v>3301</v>
      </c>
      <c r="T18" s="30">
        <v>17</v>
      </c>
      <c r="U18" s="22">
        <v>8201</v>
      </c>
      <c r="V18" s="30">
        <v>17</v>
      </c>
      <c r="W18" s="22">
        <v>12451</v>
      </c>
      <c r="X18" s="30">
        <v>17</v>
      </c>
      <c r="Y18" s="22">
        <v>13201</v>
      </c>
      <c r="Z18" s="30">
        <v>17</v>
      </c>
      <c r="AA18" s="22">
        <v>19001</v>
      </c>
      <c r="AB18" s="30">
        <v>17</v>
      </c>
      <c r="AC18" s="31"/>
      <c r="AD18" s="30"/>
      <c r="AE18" s="31"/>
      <c r="AF18" s="30"/>
      <c r="AG18" s="31"/>
      <c r="AH18" s="30"/>
      <c r="AI18" s="31"/>
      <c r="AJ18" s="30"/>
      <c r="AK18" s="31"/>
      <c r="AL18" s="30"/>
      <c r="AM18" s="31"/>
      <c r="AN18" s="30"/>
      <c r="AO18" s="31"/>
      <c r="AP18" s="30"/>
      <c r="AQ18" s="31"/>
      <c r="AR18" s="30"/>
      <c r="AS18" s="22">
        <v>6001</v>
      </c>
      <c r="AT18" s="30">
        <v>17</v>
      </c>
    </row>
    <row r="19" spans="1:46">
      <c r="A19" s="21">
        <v>76</v>
      </c>
      <c r="B19" s="30">
        <v>17</v>
      </c>
      <c r="C19" s="21">
        <v>88</v>
      </c>
      <c r="D19" s="30">
        <v>17</v>
      </c>
      <c r="E19" s="21">
        <v>114</v>
      </c>
      <c r="F19" s="30">
        <v>17</v>
      </c>
      <c r="G19" s="21">
        <v>110</v>
      </c>
      <c r="H19" s="30">
        <v>17</v>
      </c>
      <c r="I19" s="21">
        <v>118</v>
      </c>
      <c r="J19" s="30">
        <v>17</v>
      </c>
      <c r="K19" s="21">
        <v>155</v>
      </c>
      <c r="L19" s="30">
        <v>17</v>
      </c>
      <c r="M19" s="21">
        <v>213</v>
      </c>
      <c r="N19" s="30">
        <v>17</v>
      </c>
      <c r="O19" s="22">
        <v>1030</v>
      </c>
      <c r="P19" s="30">
        <v>17</v>
      </c>
      <c r="Q19" s="22">
        <v>1390</v>
      </c>
      <c r="R19" s="30">
        <v>17</v>
      </c>
      <c r="S19" s="22">
        <v>3350</v>
      </c>
      <c r="T19" s="30">
        <v>17</v>
      </c>
      <c r="U19" s="22">
        <v>8300</v>
      </c>
      <c r="V19" s="30">
        <v>17</v>
      </c>
      <c r="W19" s="22">
        <v>13000</v>
      </c>
      <c r="X19" s="30">
        <v>17</v>
      </c>
      <c r="Y19" s="22">
        <v>13450</v>
      </c>
      <c r="Z19" s="30">
        <v>17</v>
      </c>
      <c r="AA19" s="22">
        <v>19300</v>
      </c>
      <c r="AB19" s="30">
        <v>17</v>
      </c>
      <c r="AC19" s="31">
        <v>340</v>
      </c>
      <c r="AD19" s="30">
        <v>10</v>
      </c>
      <c r="AE19" s="31">
        <v>740</v>
      </c>
      <c r="AF19" s="30">
        <v>10</v>
      </c>
      <c r="AG19" s="31"/>
      <c r="AH19" s="30">
        <v>10</v>
      </c>
      <c r="AI19" s="31"/>
      <c r="AJ19" s="30">
        <v>10</v>
      </c>
      <c r="AK19" s="31">
        <v>560</v>
      </c>
      <c r="AL19" s="30">
        <v>10</v>
      </c>
      <c r="AM19" s="31">
        <v>1500</v>
      </c>
      <c r="AN19" s="30">
        <v>10</v>
      </c>
      <c r="AO19" s="31">
        <v>1500</v>
      </c>
      <c r="AP19" s="30">
        <v>10</v>
      </c>
      <c r="AQ19" s="31">
        <v>1400</v>
      </c>
      <c r="AR19" s="30">
        <v>10</v>
      </c>
      <c r="AS19" s="22">
        <v>6150</v>
      </c>
      <c r="AT19" s="30">
        <v>17</v>
      </c>
    </row>
    <row r="20" spans="1:46">
      <c r="A20" s="21">
        <v>77</v>
      </c>
      <c r="B20" s="30">
        <v>16</v>
      </c>
      <c r="C20" s="21">
        <v>89</v>
      </c>
      <c r="D20" s="30">
        <v>16</v>
      </c>
      <c r="E20" s="21">
        <v>115</v>
      </c>
      <c r="F20" s="30">
        <v>16</v>
      </c>
      <c r="G20" s="21">
        <v>111</v>
      </c>
      <c r="H20" s="30">
        <v>16</v>
      </c>
      <c r="I20" s="21">
        <v>119</v>
      </c>
      <c r="J20" s="30">
        <v>16</v>
      </c>
      <c r="K20" s="21">
        <v>156</v>
      </c>
      <c r="L20" s="30">
        <v>16</v>
      </c>
      <c r="M20" s="21">
        <v>214</v>
      </c>
      <c r="N20" s="30">
        <v>16</v>
      </c>
      <c r="O20" s="22">
        <v>1031</v>
      </c>
      <c r="P20" s="30">
        <v>16</v>
      </c>
      <c r="Q20" s="22">
        <v>1391</v>
      </c>
      <c r="R20" s="30">
        <v>16</v>
      </c>
      <c r="S20" s="22">
        <v>3351</v>
      </c>
      <c r="T20" s="30">
        <v>16</v>
      </c>
      <c r="U20" s="22">
        <v>8301</v>
      </c>
      <c r="V20" s="30">
        <v>16</v>
      </c>
      <c r="W20" s="22">
        <v>13001</v>
      </c>
      <c r="X20" s="30">
        <v>16</v>
      </c>
      <c r="Y20" s="22">
        <v>13451</v>
      </c>
      <c r="Z20" s="30">
        <v>16</v>
      </c>
      <c r="AA20" s="22">
        <v>19301</v>
      </c>
      <c r="AB20" s="30">
        <v>16</v>
      </c>
      <c r="AC20" s="31"/>
      <c r="AD20" s="30"/>
      <c r="AE20" s="31"/>
      <c r="AF20" s="30"/>
      <c r="AG20" s="31"/>
      <c r="AH20" s="30"/>
      <c r="AI20" s="31"/>
      <c r="AJ20" s="30"/>
      <c r="AK20" s="31"/>
      <c r="AL20" s="30"/>
      <c r="AM20" s="31"/>
      <c r="AN20" s="30"/>
      <c r="AO20" s="31"/>
      <c r="AP20" s="30"/>
      <c r="AQ20" s="31"/>
      <c r="AR20" s="30"/>
      <c r="AS20" s="22">
        <v>6151</v>
      </c>
      <c r="AT20" s="30">
        <v>16</v>
      </c>
    </row>
    <row r="21" spans="1:46">
      <c r="A21" s="21">
        <v>78</v>
      </c>
      <c r="B21" s="30">
        <v>16</v>
      </c>
      <c r="C21" s="21">
        <v>91</v>
      </c>
      <c r="D21" s="30">
        <v>16</v>
      </c>
      <c r="E21" s="21">
        <v>116</v>
      </c>
      <c r="F21" s="30">
        <v>16</v>
      </c>
      <c r="G21" s="21">
        <v>114</v>
      </c>
      <c r="H21" s="30">
        <v>16</v>
      </c>
      <c r="I21" s="21">
        <v>122</v>
      </c>
      <c r="J21" s="30">
        <v>16</v>
      </c>
      <c r="K21" s="21">
        <v>160</v>
      </c>
      <c r="L21" s="30">
        <v>16</v>
      </c>
      <c r="M21" s="21">
        <v>216</v>
      </c>
      <c r="N21" s="30">
        <v>16</v>
      </c>
      <c r="O21" s="22">
        <v>1060</v>
      </c>
      <c r="P21" s="30">
        <v>16</v>
      </c>
      <c r="Q21" s="22">
        <v>1420</v>
      </c>
      <c r="R21" s="30">
        <v>16</v>
      </c>
      <c r="S21" s="22">
        <v>3400</v>
      </c>
      <c r="T21" s="30">
        <v>16</v>
      </c>
      <c r="U21" s="22">
        <v>8400</v>
      </c>
      <c r="V21" s="30">
        <v>16</v>
      </c>
      <c r="W21" s="22">
        <v>13150</v>
      </c>
      <c r="X21" s="30">
        <v>16</v>
      </c>
      <c r="Y21" s="22">
        <v>14100</v>
      </c>
      <c r="Z21" s="30">
        <v>16</v>
      </c>
      <c r="AA21" s="22">
        <v>20000</v>
      </c>
      <c r="AB21" s="30">
        <v>16</v>
      </c>
      <c r="AC21" s="31">
        <v>350</v>
      </c>
      <c r="AD21" s="30">
        <v>11</v>
      </c>
      <c r="AE21" s="31">
        <v>760</v>
      </c>
      <c r="AF21" s="30">
        <v>11</v>
      </c>
      <c r="AG21" s="31">
        <v>120</v>
      </c>
      <c r="AH21" s="30">
        <v>11</v>
      </c>
      <c r="AI21" s="31">
        <v>175</v>
      </c>
      <c r="AJ21" s="30">
        <v>11</v>
      </c>
      <c r="AK21" s="31">
        <v>580</v>
      </c>
      <c r="AL21" s="30">
        <v>11</v>
      </c>
      <c r="AM21" s="31">
        <v>1600</v>
      </c>
      <c r="AN21" s="30">
        <v>11</v>
      </c>
      <c r="AO21" s="31">
        <v>1600</v>
      </c>
      <c r="AP21" s="30">
        <v>11</v>
      </c>
      <c r="AQ21" s="31">
        <v>1500</v>
      </c>
      <c r="AR21" s="30">
        <v>11</v>
      </c>
      <c r="AS21" s="22">
        <v>6300</v>
      </c>
      <c r="AT21" s="30">
        <v>16</v>
      </c>
    </row>
    <row r="22" spans="1:46">
      <c r="A22" s="21">
        <v>79</v>
      </c>
      <c r="B22" s="30">
        <v>15</v>
      </c>
      <c r="C22" s="21">
        <v>92</v>
      </c>
      <c r="D22" s="30">
        <v>15</v>
      </c>
      <c r="E22" s="21">
        <v>117</v>
      </c>
      <c r="F22" s="30">
        <v>15</v>
      </c>
      <c r="G22" s="21">
        <v>115</v>
      </c>
      <c r="H22" s="30">
        <v>15</v>
      </c>
      <c r="I22" s="21">
        <v>123</v>
      </c>
      <c r="J22" s="30">
        <v>15</v>
      </c>
      <c r="K22" s="21">
        <v>161</v>
      </c>
      <c r="L22" s="30">
        <v>15</v>
      </c>
      <c r="M22" s="21">
        <v>217</v>
      </c>
      <c r="N22" s="30">
        <v>15</v>
      </c>
      <c r="O22" s="22">
        <v>1061</v>
      </c>
      <c r="P22" s="30">
        <v>15</v>
      </c>
      <c r="Q22" s="22">
        <v>1421</v>
      </c>
      <c r="R22" s="30">
        <v>15</v>
      </c>
      <c r="S22" s="22">
        <v>3401</v>
      </c>
      <c r="T22" s="30">
        <v>15</v>
      </c>
      <c r="U22" s="22">
        <v>8401</v>
      </c>
      <c r="V22" s="30">
        <v>15</v>
      </c>
      <c r="W22" s="22">
        <v>13151</v>
      </c>
      <c r="X22" s="30">
        <v>15</v>
      </c>
      <c r="Y22" s="22">
        <v>14101</v>
      </c>
      <c r="Z22" s="30">
        <v>15</v>
      </c>
      <c r="AA22" s="22">
        <v>20001</v>
      </c>
      <c r="AB22" s="30">
        <v>15</v>
      </c>
      <c r="AC22" s="31"/>
      <c r="AD22" s="30"/>
      <c r="AE22" s="31"/>
      <c r="AF22" s="30"/>
      <c r="AG22" s="31"/>
      <c r="AH22" s="30"/>
      <c r="AI22" s="31"/>
      <c r="AJ22" s="30"/>
      <c r="AK22" s="31"/>
      <c r="AL22" s="30"/>
      <c r="AM22" s="31"/>
      <c r="AN22" s="30"/>
      <c r="AO22" s="31"/>
      <c r="AP22" s="30"/>
      <c r="AQ22" s="31"/>
      <c r="AR22" s="30"/>
      <c r="AS22" s="22">
        <v>6301</v>
      </c>
      <c r="AT22" s="30">
        <v>15</v>
      </c>
    </row>
    <row r="23" spans="1:46">
      <c r="A23" s="21">
        <v>80</v>
      </c>
      <c r="B23" s="30">
        <v>15</v>
      </c>
      <c r="C23" s="21">
        <v>94</v>
      </c>
      <c r="D23" s="30">
        <v>15</v>
      </c>
      <c r="E23" s="21">
        <v>119</v>
      </c>
      <c r="F23" s="30">
        <v>15</v>
      </c>
      <c r="G23" s="21">
        <v>118</v>
      </c>
      <c r="H23" s="30">
        <v>15</v>
      </c>
      <c r="I23" s="21">
        <v>126</v>
      </c>
      <c r="J23" s="30">
        <v>15</v>
      </c>
      <c r="K23" s="21">
        <v>165</v>
      </c>
      <c r="L23" s="30">
        <v>15</v>
      </c>
      <c r="M23" s="21">
        <v>219</v>
      </c>
      <c r="N23" s="30">
        <v>15</v>
      </c>
      <c r="O23" s="22">
        <v>1090</v>
      </c>
      <c r="P23" s="30">
        <v>15</v>
      </c>
      <c r="Q23" s="22">
        <v>1450</v>
      </c>
      <c r="R23" s="30">
        <v>15</v>
      </c>
      <c r="S23" s="22">
        <v>3450</v>
      </c>
      <c r="T23" s="30">
        <v>15</v>
      </c>
      <c r="U23" s="22">
        <v>8500</v>
      </c>
      <c r="V23" s="30">
        <v>15</v>
      </c>
      <c r="W23" s="22">
        <v>13300</v>
      </c>
      <c r="X23" s="30">
        <v>15</v>
      </c>
      <c r="Y23" s="22">
        <v>14350</v>
      </c>
      <c r="Z23" s="30">
        <v>15</v>
      </c>
      <c r="AA23" s="22">
        <v>20300</v>
      </c>
      <c r="AB23" s="30">
        <v>15</v>
      </c>
      <c r="AC23" s="31">
        <v>360</v>
      </c>
      <c r="AD23" s="30">
        <v>12</v>
      </c>
      <c r="AE23" s="31">
        <v>780</v>
      </c>
      <c r="AF23" s="30">
        <v>12</v>
      </c>
      <c r="AG23" s="31"/>
      <c r="AH23" s="30">
        <v>12</v>
      </c>
      <c r="AI23" s="31"/>
      <c r="AJ23" s="30">
        <v>12</v>
      </c>
      <c r="AK23" s="31">
        <v>600</v>
      </c>
      <c r="AL23" s="30">
        <v>12</v>
      </c>
      <c r="AM23" s="31">
        <v>1700</v>
      </c>
      <c r="AN23" s="30">
        <v>12</v>
      </c>
      <c r="AO23" s="31">
        <v>1700</v>
      </c>
      <c r="AP23" s="30">
        <v>12</v>
      </c>
      <c r="AQ23" s="31">
        <v>1600</v>
      </c>
      <c r="AR23" s="30">
        <v>12</v>
      </c>
      <c r="AS23" s="22">
        <v>6450</v>
      </c>
      <c r="AT23" s="30">
        <v>15</v>
      </c>
    </row>
    <row r="24" spans="1:46">
      <c r="A24" s="21">
        <v>81</v>
      </c>
      <c r="B24" s="30">
        <v>14</v>
      </c>
      <c r="C24" s="21">
        <v>95</v>
      </c>
      <c r="D24" s="30">
        <v>14</v>
      </c>
      <c r="E24" s="21">
        <v>120</v>
      </c>
      <c r="F24" s="30">
        <v>14</v>
      </c>
      <c r="G24" s="21">
        <v>119</v>
      </c>
      <c r="H24" s="30">
        <v>14</v>
      </c>
      <c r="I24" s="21">
        <v>127</v>
      </c>
      <c r="J24" s="30">
        <v>14</v>
      </c>
      <c r="K24" s="21">
        <v>166</v>
      </c>
      <c r="L24" s="30">
        <v>14</v>
      </c>
      <c r="M24" s="21">
        <v>220</v>
      </c>
      <c r="N24" s="30">
        <v>14</v>
      </c>
      <c r="O24" s="22">
        <v>1091</v>
      </c>
      <c r="P24" s="30">
        <v>14</v>
      </c>
      <c r="Q24" s="22">
        <v>1451</v>
      </c>
      <c r="R24" s="30">
        <v>14</v>
      </c>
      <c r="S24" s="22">
        <v>3451</v>
      </c>
      <c r="T24" s="30">
        <v>14</v>
      </c>
      <c r="U24" s="22">
        <v>8501</v>
      </c>
      <c r="V24" s="30">
        <v>14</v>
      </c>
      <c r="W24" s="22">
        <v>13301</v>
      </c>
      <c r="X24" s="30">
        <v>14</v>
      </c>
      <c r="Y24" s="22">
        <v>14351</v>
      </c>
      <c r="Z24" s="30">
        <v>14</v>
      </c>
      <c r="AA24" s="22">
        <v>20301</v>
      </c>
      <c r="AB24" s="30">
        <v>14</v>
      </c>
      <c r="AC24" s="31"/>
      <c r="AD24" s="30"/>
      <c r="AE24" s="31"/>
      <c r="AF24" s="30"/>
      <c r="AG24" s="31"/>
      <c r="AH24" s="30"/>
      <c r="AI24" s="31"/>
      <c r="AJ24" s="30"/>
      <c r="AK24" s="31"/>
      <c r="AL24" s="30"/>
      <c r="AM24" s="31"/>
      <c r="AN24" s="30"/>
      <c r="AO24" s="31"/>
      <c r="AP24" s="30"/>
      <c r="AQ24" s="31"/>
      <c r="AR24" s="30"/>
      <c r="AS24" s="22">
        <v>6451</v>
      </c>
      <c r="AT24" s="30">
        <v>14</v>
      </c>
    </row>
    <row r="25" spans="1:46">
      <c r="A25" s="21">
        <v>82</v>
      </c>
      <c r="B25" s="30">
        <v>14</v>
      </c>
      <c r="C25" s="21">
        <v>97</v>
      </c>
      <c r="D25" s="30">
        <v>14</v>
      </c>
      <c r="E25" s="21">
        <v>122</v>
      </c>
      <c r="F25" s="30">
        <v>14</v>
      </c>
      <c r="G25" s="23">
        <v>122</v>
      </c>
      <c r="H25" s="30">
        <v>14</v>
      </c>
      <c r="I25" s="21">
        <v>130</v>
      </c>
      <c r="J25" s="30">
        <v>14</v>
      </c>
      <c r="K25" s="21">
        <v>170</v>
      </c>
      <c r="L25" s="30">
        <v>14</v>
      </c>
      <c r="M25" s="21">
        <v>221</v>
      </c>
      <c r="N25" s="30">
        <v>14</v>
      </c>
      <c r="O25" s="22">
        <v>1120</v>
      </c>
      <c r="P25" s="30">
        <v>14</v>
      </c>
      <c r="Q25" s="22">
        <v>1480</v>
      </c>
      <c r="R25" s="30">
        <v>14</v>
      </c>
      <c r="S25" s="22">
        <v>3500</v>
      </c>
      <c r="T25" s="30">
        <v>14</v>
      </c>
      <c r="U25" s="22">
        <v>9000</v>
      </c>
      <c r="V25" s="30">
        <v>14</v>
      </c>
      <c r="W25" s="22">
        <v>13450</v>
      </c>
      <c r="X25" s="30">
        <v>14</v>
      </c>
      <c r="Y25" s="22">
        <v>15000</v>
      </c>
      <c r="Z25" s="30">
        <v>14</v>
      </c>
      <c r="AA25" s="22">
        <v>21000</v>
      </c>
      <c r="AB25" s="30">
        <v>14</v>
      </c>
      <c r="AC25" s="31">
        <v>370</v>
      </c>
      <c r="AD25" s="30">
        <v>13</v>
      </c>
      <c r="AE25" s="31">
        <v>800</v>
      </c>
      <c r="AF25" s="30">
        <v>13</v>
      </c>
      <c r="AG25" s="31">
        <v>125</v>
      </c>
      <c r="AH25" s="30">
        <v>13</v>
      </c>
      <c r="AI25" s="31">
        <v>190</v>
      </c>
      <c r="AJ25" s="30">
        <v>13</v>
      </c>
      <c r="AK25" s="31">
        <v>625</v>
      </c>
      <c r="AL25" s="30">
        <v>13</v>
      </c>
      <c r="AM25" s="31">
        <v>1800</v>
      </c>
      <c r="AN25" s="30">
        <v>13</v>
      </c>
      <c r="AO25" s="31">
        <v>1800</v>
      </c>
      <c r="AP25" s="30">
        <v>13</v>
      </c>
      <c r="AQ25" s="31">
        <v>1700</v>
      </c>
      <c r="AR25" s="30">
        <v>13</v>
      </c>
      <c r="AS25" s="22">
        <v>7000</v>
      </c>
      <c r="AT25" s="30">
        <v>14</v>
      </c>
    </row>
    <row r="26" spans="1:46">
      <c r="A26" s="21">
        <v>83</v>
      </c>
      <c r="B26" s="30">
        <v>13</v>
      </c>
      <c r="C26" s="21">
        <v>98</v>
      </c>
      <c r="D26" s="30">
        <v>13</v>
      </c>
      <c r="E26" s="21">
        <v>123</v>
      </c>
      <c r="F26" s="30">
        <v>13</v>
      </c>
      <c r="G26" s="23">
        <v>123</v>
      </c>
      <c r="H26" s="30">
        <v>13</v>
      </c>
      <c r="I26" s="21">
        <v>131</v>
      </c>
      <c r="J26" s="30">
        <v>13</v>
      </c>
      <c r="K26" s="21">
        <v>171</v>
      </c>
      <c r="L26" s="30">
        <v>13</v>
      </c>
      <c r="M26" s="21">
        <v>222</v>
      </c>
      <c r="N26" s="30">
        <v>13</v>
      </c>
      <c r="O26" s="22">
        <v>1121</v>
      </c>
      <c r="P26" s="30">
        <v>13</v>
      </c>
      <c r="Q26" s="22">
        <v>1481</v>
      </c>
      <c r="R26" s="30">
        <v>13</v>
      </c>
      <c r="S26" s="22">
        <v>3501</v>
      </c>
      <c r="T26" s="30">
        <v>13</v>
      </c>
      <c r="U26" s="22">
        <v>9001</v>
      </c>
      <c r="V26" s="30">
        <v>13</v>
      </c>
      <c r="W26" s="22">
        <v>13451</v>
      </c>
      <c r="X26" s="30">
        <v>13</v>
      </c>
      <c r="Y26" s="22">
        <v>15001</v>
      </c>
      <c r="Z26" s="30">
        <v>13</v>
      </c>
      <c r="AA26" s="22">
        <v>21001</v>
      </c>
      <c r="AB26" s="30">
        <v>13</v>
      </c>
      <c r="AC26" s="31"/>
      <c r="AD26" s="30"/>
      <c r="AE26" s="31"/>
      <c r="AF26" s="30"/>
      <c r="AG26" s="31"/>
      <c r="AH26" s="30"/>
      <c r="AI26" s="31"/>
      <c r="AJ26" s="30"/>
      <c r="AK26" s="31"/>
      <c r="AL26" s="30"/>
      <c r="AM26" s="31"/>
      <c r="AN26" s="30"/>
      <c r="AO26" s="31"/>
      <c r="AP26" s="30"/>
      <c r="AQ26" s="31"/>
      <c r="AR26" s="30"/>
      <c r="AS26" s="22">
        <v>7001</v>
      </c>
      <c r="AT26" s="30">
        <v>13</v>
      </c>
    </row>
    <row r="27" spans="1:46">
      <c r="A27" s="21">
        <v>84</v>
      </c>
      <c r="B27" s="30">
        <v>13</v>
      </c>
      <c r="C27" s="21">
        <v>100</v>
      </c>
      <c r="D27" s="30">
        <v>13</v>
      </c>
      <c r="E27" s="21">
        <v>125</v>
      </c>
      <c r="F27" s="30">
        <v>13</v>
      </c>
      <c r="G27" s="21">
        <v>126</v>
      </c>
      <c r="H27" s="30">
        <v>13</v>
      </c>
      <c r="I27" s="21">
        <v>134</v>
      </c>
      <c r="J27" s="30">
        <v>13</v>
      </c>
      <c r="K27" s="21">
        <v>175</v>
      </c>
      <c r="L27" s="30">
        <v>13</v>
      </c>
      <c r="M27" s="21">
        <v>224</v>
      </c>
      <c r="N27" s="30">
        <v>13</v>
      </c>
      <c r="O27" s="22">
        <v>1150</v>
      </c>
      <c r="P27" s="30">
        <v>13</v>
      </c>
      <c r="Q27" s="22">
        <v>1520</v>
      </c>
      <c r="R27" s="30">
        <v>13</v>
      </c>
      <c r="S27" s="22">
        <v>3550</v>
      </c>
      <c r="T27" s="30">
        <v>13</v>
      </c>
      <c r="U27" s="22">
        <v>9100</v>
      </c>
      <c r="V27" s="30">
        <v>13</v>
      </c>
      <c r="W27" s="22">
        <v>14000</v>
      </c>
      <c r="X27" s="30">
        <v>13</v>
      </c>
      <c r="Y27" s="22">
        <v>15250</v>
      </c>
      <c r="Z27" s="30">
        <v>13</v>
      </c>
      <c r="AA27" s="22">
        <v>21300</v>
      </c>
      <c r="AB27" s="30">
        <v>13</v>
      </c>
      <c r="AC27" s="31">
        <v>380</v>
      </c>
      <c r="AD27" s="30">
        <v>14</v>
      </c>
      <c r="AE27" s="31">
        <v>820</v>
      </c>
      <c r="AF27" s="30">
        <v>14</v>
      </c>
      <c r="AG27" s="31"/>
      <c r="AH27" s="30">
        <v>14</v>
      </c>
      <c r="AI27" s="31"/>
      <c r="AJ27" s="30">
        <v>14</v>
      </c>
      <c r="AK27" s="31">
        <v>650</v>
      </c>
      <c r="AL27" s="30">
        <v>14</v>
      </c>
      <c r="AM27" s="31">
        <v>1900</v>
      </c>
      <c r="AN27" s="30">
        <v>14</v>
      </c>
      <c r="AO27" s="31">
        <v>1900</v>
      </c>
      <c r="AP27" s="30">
        <v>14</v>
      </c>
      <c r="AQ27" s="31">
        <v>1800</v>
      </c>
      <c r="AR27" s="30">
        <v>14</v>
      </c>
      <c r="AS27" s="22">
        <v>7100</v>
      </c>
      <c r="AT27" s="30">
        <v>13</v>
      </c>
    </row>
    <row r="28" spans="1:46">
      <c r="A28" s="21">
        <v>85</v>
      </c>
      <c r="B28" s="30">
        <v>12</v>
      </c>
      <c r="C28" s="21">
        <v>101</v>
      </c>
      <c r="D28" s="30">
        <v>12</v>
      </c>
      <c r="E28" s="21">
        <v>126</v>
      </c>
      <c r="F28" s="30">
        <v>12</v>
      </c>
      <c r="G28" s="21">
        <v>127</v>
      </c>
      <c r="H28" s="30">
        <v>12</v>
      </c>
      <c r="I28" s="21">
        <v>135</v>
      </c>
      <c r="J28" s="30">
        <v>12</v>
      </c>
      <c r="K28" s="21">
        <v>176</v>
      </c>
      <c r="L28" s="30">
        <v>12</v>
      </c>
      <c r="M28" s="21">
        <v>225</v>
      </c>
      <c r="N28" s="30">
        <v>12</v>
      </c>
      <c r="O28" s="22">
        <v>1151</v>
      </c>
      <c r="P28" s="30">
        <v>12</v>
      </c>
      <c r="Q28" s="22">
        <v>1521</v>
      </c>
      <c r="R28" s="30">
        <v>12</v>
      </c>
      <c r="S28" s="22">
        <v>3551</v>
      </c>
      <c r="T28" s="30">
        <v>12</v>
      </c>
      <c r="U28" s="22">
        <v>9101</v>
      </c>
      <c r="V28" s="30">
        <v>12</v>
      </c>
      <c r="W28" s="22">
        <v>14001</v>
      </c>
      <c r="X28" s="30">
        <v>12</v>
      </c>
      <c r="Y28" s="22">
        <v>15251</v>
      </c>
      <c r="Z28" s="30">
        <v>12</v>
      </c>
      <c r="AA28" s="22">
        <v>21301</v>
      </c>
      <c r="AB28" s="30">
        <v>12</v>
      </c>
      <c r="AC28" s="31"/>
      <c r="AD28" s="30"/>
      <c r="AE28" s="31"/>
      <c r="AF28" s="30"/>
      <c r="AG28" s="31"/>
      <c r="AH28" s="30"/>
      <c r="AI28" s="31"/>
      <c r="AJ28" s="30"/>
      <c r="AK28" s="31"/>
      <c r="AL28" s="30"/>
      <c r="AM28" s="31"/>
      <c r="AN28" s="30"/>
      <c r="AO28" s="31"/>
      <c r="AP28" s="30"/>
      <c r="AQ28" s="31"/>
      <c r="AR28" s="30"/>
      <c r="AS28" s="22">
        <v>7101</v>
      </c>
      <c r="AT28" s="30">
        <v>12</v>
      </c>
    </row>
    <row r="29" spans="1:46">
      <c r="A29" s="21">
        <v>86</v>
      </c>
      <c r="B29" s="30">
        <v>12</v>
      </c>
      <c r="C29" s="21">
        <v>103</v>
      </c>
      <c r="D29" s="30">
        <v>12</v>
      </c>
      <c r="E29" s="21">
        <v>128</v>
      </c>
      <c r="F29" s="30">
        <v>12</v>
      </c>
      <c r="G29" s="21">
        <v>130</v>
      </c>
      <c r="H29" s="30">
        <v>12</v>
      </c>
      <c r="I29" s="21">
        <v>138</v>
      </c>
      <c r="J29" s="30">
        <v>12</v>
      </c>
      <c r="K29" s="21">
        <v>180</v>
      </c>
      <c r="L29" s="30">
        <v>12</v>
      </c>
      <c r="M29" s="21">
        <v>227</v>
      </c>
      <c r="N29" s="30">
        <v>12</v>
      </c>
      <c r="O29" s="22">
        <v>1180</v>
      </c>
      <c r="P29" s="30">
        <v>12</v>
      </c>
      <c r="Q29" s="22">
        <v>1560</v>
      </c>
      <c r="R29" s="30">
        <v>12</v>
      </c>
      <c r="S29" s="22">
        <v>4000</v>
      </c>
      <c r="T29" s="30">
        <v>12</v>
      </c>
      <c r="U29" s="22">
        <v>9200</v>
      </c>
      <c r="V29" s="30">
        <v>12</v>
      </c>
      <c r="W29" s="22">
        <v>14150</v>
      </c>
      <c r="X29" s="30">
        <v>12</v>
      </c>
      <c r="Y29" s="22">
        <v>15500</v>
      </c>
      <c r="Z29" s="30">
        <v>12</v>
      </c>
      <c r="AA29" s="22">
        <v>22000</v>
      </c>
      <c r="AB29" s="30">
        <v>12</v>
      </c>
      <c r="AC29" s="31">
        <v>395</v>
      </c>
      <c r="AD29" s="30">
        <v>15</v>
      </c>
      <c r="AE29" s="31">
        <v>840</v>
      </c>
      <c r="AF29" s="30">
        <v>15</v>
      </c>
      <c r="AG29" s="31">
        <v>130</v>
      </c>
      <c r="AH29" s="30">
        <v>15</v>
      </c>
      <c r="AI29" s="31">
        <v>205</v>
      </c>
      <c r="AJ29" s="30">
        <v>15</v>
      </c>
      <c r="AK29" s="31">
        <v>675</v>
      </c>
      <c r="AL29" s="30">
        <v>15</v>
      </c>
      <c r="AM29" s="31">
        <v>2000</v>
      </c>
      <c r="AN29" s="30">
        <v>15</v>
      </c>
      <c r="AO29" s="31">
        <v>2000</v>
      </c>
      <c r="AP29" s="30">
        <v>15</v>
      </c>
      <c r="AQ29" s="31">
        <v>1900</v>
      </c>
      <c r="AR29" s="30">
        <v>15</v>
      </c>
      <c r="AS29" s="22">
        <v>7200</v>
      </c>
      <c r="AT29" s="30">
        <v>12</v>
      </c>
    </row>
    <row r="30" spans="1:46">
      <c r="A30" s="21">
        <v>87</v>
      </c>
      <c r="B30" s="30">
        <v>11</v>
      </c>
      <c r="C30" s="21">
        <v>104</v>
      </c>
      <c r="D30" s="30">
        <v>11</v>
      </c>
      <c r="E30" s="21">
        <v>129</v>
      </c>
      <c r="F30" s="30">
        <v>11</v>
      </c>
      <c r="G30" s="21">
        <v>131</v>
      </c>
      <c r="H30" s="30">
        <v>11</v>
      </c>
      <c r="I30" s="21">
        <v>139</v>
      </c>
      <c r="J30" s="30">
        <v>11</v>
      </c>
      <c r="K30" s="21">
        <v>181</v>
      </c>
      <c r="L30" s="30">
        <v>11</v>
      </c>
      <c r="M30" s="21">
        <v>228</v>
      </c>
      <c r="N30" s="30">
        <v>11</v>
      </c>
      <c r="O30" s="22">
        <v>1181</v>
      </c>
      <c r="P30" s="30">
        <v>11</v>
      </c>
      <c r="Q30" s="22">
        <v>1561</v>
      </c>
      <c r="R30" s="30">
        <v>11</v>
      </c>
      <c r="S30" s="22">
        <v>4001</v>
      </c>
      <c r="T30" s="30">
        <v>11</v>
      </c>
      <c r="U30" s="22">
        <v>9201</v>
      </c>
      <c r="V30" s="30">
        <v>11</v>
      </c>
      <c r="W30" s="22">
        <v>14151</v>
      </c>
      <c r="X30" s="30">
        <v>11</v>
      </c>
      <c r="Y30" s="22">
        <v>15501</v>
      </c>
      <c r="Z30" s="30">
        <v>11</v>
      </c>
      <c r="AA30" s="22">
        <v>22001</v>
      </c>
      <c r="AB30" s="30">
        <v>11</v>
      </c>
      <c r="AC30" s="31"/>
      <c r="AD30" s="30"/>
      <c r="AE30" s="31"/>
      <c r="AF30" s="30"/>
      <c r="AG30" s="31"/>
      <c r="AH30" s="30"/>
      <c r="AI30" s="31"/>
      <c r="AJ30" s="30"/>
      <c r="AK30" s="31"/>
      <c r="AL30" s="30"/>
      <c r="AM30" s="31"/>
      <c r="AN30" s="30"/>
      <c r="AO30" s="31"/>
      <c r="AP30" s="30"/>
      <c r="AQ30" s="31"/>
      <c r="AR30" s="30"/>
      <c r="AS30" s="22">
        <v>7201</v>
      </c>
      <c r="AT30" s="30">
        <v>11</v>
      </c>
    </row>
    <row r="31" spans="1:46">
      <c r="A31" s="21">
        <v>89</v>
      </c>
      <c r="B31" s="30">
        <v>11</v>
      </c>
      <c r="C31" s="21">
        <v>106</v>
      </c>
      <c r="D31" s="30">
        <v>11</v>
      </c>
      <c r="E31" s="21">
        <v>131</v>
      </c>
      <c r="F31" s="30">
        <v>11</v>
      </c>
      <c r="G31" s="21">
        <v>134</v>
      </c>
      <c r="H31" s="30">
        <v>11</v>
      </c>
      <c r="I31" s="21">
        <v>142</v>
      </c>
      <c r="J31" s="30">
        <v>11</v>
      </c>
      <c r="K31" s="21">
        <v>185</v>
      </c>
      <c r="L31" s="30">
        <v>11</v>
      </c>
      <c r="M31" s="21">
        <v>230</v>
      </c>
      <c r="N31" s="30">
        <v>11</v>
      </c>
      <c r="O31" s="22">
        <v>1220</v>
      </c>
      <c r="P31" s="30">
        <v>11</v>
      </c>
      <c r="Q31" s="22">
        <v>2000</v>
      </c>
      <c r="R31" s="30">
        <v>11</v>
      </c>
      <c r="S31" s="22">
        <v>4050</v>
      </c>
      <c r="T31" s="30">
        <v>11</v>
      </c>
      <c r="U31" s="22">
        <v>9300</v>
      </c>
      <c r="V31" s="30">
        <v>11</v>
      </c>
      <c r="W31" s="22">
        <v>14300</v>
      </c>
      <c r="X31" s="30">
        <v>11</v>
      </c>
      <c r="Y31" s="22">
        <v>16150</v>
      </c>
      <c r="Z31" s="30">
        <v>11</v>
      </c>
      <c r="AA31" s="22">
        <v>22300</v>
      </c>
      <c r="AB31" s="30">
        <v>11</v>
      </c>
      <c r="AC31" s="31">
        <v>410</v>
      </c>
      <c r="AD31" s="30">
        <v>16</v>
      </c>
      <c r="AE31" s="31">
        <v>860</v>
      </c>
      <c r="AF31" s="30">
        <v>16</v>
      </c>
      <c r="AG31" s="31"/>
      <c r="AH31" s="30">
        <v>16</v>
      </c>
      <c r="AI31" s="31"/>
      <c r="AJ31" s="30">
        <v>16</v>
      </c>
      <c r="AK31" s="31">
        <v>700</v>
      </c>
      <c r="AL31" s="30">
        <v>16</v>
      </c>
      <c r="AM31" s="31">
        <v>2100</v>
      </c>
      <c r="AN31" s="30">
        <v>16</v>
      </c>
      <c r="AO31" s="31">
        <v>2200</v>
      </c>
      <c r="AP31" s="30">
        <v>16</v>
      </c>
      <c r="AQ31" s="31">
        <v>2000</v>
      </c>
      <c r="AR31" s="30">
        <v>16</v>
      </c>
      <c r="AS31" s="22">
        <v>7300</v>
      </c>
      <c r="AT31" s="30">
        <v>11</v>
      </c>
    </row>
    <row r="32" spans="1:46">
      <c r="A32" s="21">
        <v>90</v>
      </c>
      <c r="B32" s="30">
        <v>10</v>
      </c>
      <c r="C32" s="21">
        <v>107</v>
      </c>
      <c r="D32" s="30">
        <v>10</v>
      </c>
      <c r="E32" s="21">
        <v>132</v>
      </c>
      <c r="F32" s="30">
        <v>10</v>
      </c>
      <c r="G32" s="21">
        <v>135</v>
      </c>
      <c r="H32" s="30">
        <v>10</v>
      </c>
      <c r="I32" s="21">
        <v>143</v>
      </c>
      <c r="J32" s="30">
        <v>10</v>
      </c>
      <c r="K32" s="21">
        <v>186</v>
      </c>
      <c r="L32" s="30">
        <v>10</v>
      </c>
      <c r="M32" s="21">
        <v>231</v>
      </c>
      <c r="N32" s="30">
        <v>10</v>
      </c>
      <c r="O32" s="22">
        <v>1221</v>
      </c>
      <c r="P32" s="30">
        <v>10</v>
      </c>
      <c r="Q32" s="22">
        <v>2001</v>
      </c>
      <c r="R32" s="30">
        <v>10</v>
      </c>
      <c r="S32" s="22">
        <v>4051</v>
      </c>
      <c r="T32" s="30">
        <v>10</v>
      </c>
      <c r="U32" s="22">
        <v>9301</v>
      </c>
      <c r="V32" s="30">
        <v>10</v>
      </c>
      <c r="W32" s="22">
        <v>14301</v>
      </c>
      <c r="X32" s="30">
        <v>10</v>
      </c>
      <c r="Y32" s="22">
        <v>16151</v>
      </c>
      <c r="Z32" s="30">
        <v>10</v>
      </c>
      <c r="AA32" s="22">
        <v>22301</v>
      </c>
      <c r="AB32" s="30">
        <v>10</v>
      </c>
      <c r="AC32" s="31"/>
      <c r="AD32" s="30"/>
      <c r="AE32" s="31"/>
      <c r="AF32" s="30"/>
      <c r="AG32" s="31"/>
      <c r="AH32" s="30"/>
      <c r="AI32" s="31"/>
      <c r="AJ32" s="30"/>
      <c r="AK32" s="31"/>
      <c r="AL32" s="30"/>
      <c r="AM32" s="31"/>
      <c r="AN32" s="30"/>
      <c r="AO32" s="31"/>
      <c r="AP32" s="30"/>
      <c r="AQ32" s="31"/>
      <c r="AR32" s="30"/>
      <c r="AS32" s="22">
        <v>7301</v>
      </c>
      <c r="AT32" s="30">
        <v>10</v>
      </c>
    </row>
    <row r="33" spans="1:46">
      <c r="A33" s="21">
        <v>92</v>
      </c>
      <c r="B33" s="30">
        <v>10</v>
      </c>
      <c r="C33" s="21">
        <v>110</v>
      </c>
      <c r="D33" s="30">
        <v>10</v>
      </c>
      <c r="E33" s="21">
        <v>134</v>
      </c>
      <c r="F33" s="30">
        <v>10</v>
      </c>
      <c r="G33" s="21">
        <v>138</v>
      </c>
      <c r="H33" s="30">
        <v>10</v>
      </c>
      <c r="I33" s="21">
        <v>146</v>
      </c>
      <c r="J33" s="30">
        <v>10</v>
      </c>
      <c r="K33" s="21">
        <v>190</v>
      </c>
      <c r="L33" s="30">
        <v>10</v>
      </c>
      <c r="M33" s="21">
        <v>233</v>
      </c>
      <c r="N33" s="30">
        <v>10</v>
      </c>
      <c r="O33" s="22">
        <v>1260</v>
      </c>
      <c r="P33" s="30">
        <v>10</v>
      </c>
      <c r="Q33" s="22">
        <v>2040</v>
      </c>
      <c r="R33" s="30">
        <v>10</v>
      </c>
      <c r="S33" s="22">
        <v>4100</v>
      </c>
      <c r="T33" s="30">
        <v>10</v>
      </c>
      <c r="U33" s="22">
        <v>9400</v>
      </c>
      <c r="V33" s="30">
        <v>10</v>
      </c>
      <c r="W33" s="22">
        <v>14450</v>
      </c>
      <c r="X33" s="30">
        <v>10</v>
      </c>
      <c r="Y33" s="22">
        <v>16400</v>
      </c>
      <c r="Z33" s="30">
        <v>10</v>
      </c>
      <c r="AA33" s="22">
        <v>23000</v>
      </c>
      <c r="AB33" s="30">
        <v>10</v>
      </c>
      <c r="AC33" s="31">
        <v>425</v>
      </c>
      <c r="AD33" s="30">
        <v>17</v>
      </c>
      <c r="AE33" s="31">
        <v>880</v>
      </c>
      <c r="AF33" s="30">
        <v>17</v>
      </c>
      <c r="AG33" s="31">
        <v>134</v>
      </c>
      <c r="AH33" s="30">
        <v>17</v>
      </c>
      <c r="AI33" s="31">
        <v>220</v>
      </c>
      <c r="AJ33" s="30">
        <v>17</v>
      </c>
      <c r="AK33" s="31">
        <v>725</v>
      </c>
      <c r="AL33" s="30">
        <v>17</v>
      </c>
      <c r="AM33" s="31">
        <v>2200</v>
      </c>
      <c r="AN33" s="30">
        <v>17</v>
      </c>
      <c r="AO33" s="31">
        <v>2400</v>
      </c>
      <c r="AP33" s="30">
        <v>17</v>
      </c>
      <c r="AQ33" s="31">
        <v>2100</v>
      </c>
      <c r="AR33" s="30">
        <v>17</v>
      </c>
      <c r="AS33" s="22">
        <v>7400</v>
      </c>
      <c r="AT33" s="30">
        <v>10</v>
      </c>
    </row>
    <row r="34" spans="1:46">
      <c r="A34" s="21">
        <v>93</v>
      </c>
      <c r="B34" s="30">
        <v>9</v>
      </c>
      <c r="C34" s="21">
        <v>111</v>
      </c>
      <c r="D34" s="30">
        <v>9</v>
      </c>
      <c r="E34" s="21">
        <v>135</v>
      </c>
      <c r="F34" s="30">
        <v>9</v>
      </c>
      <c r="G34" s="21">
        <v>139</v>
      </c>
      <c r="H34" s="30">
        <v>9</v>
      </c>
      <c r="I34" s="21">
        <v>147</v>
      </c>
      <c r="J34" s="30">
        <v>9</v>
      </c>
      <c r="K34" s="21">
        <v>191</v>
      </c>
      <c r="L34" s="30">
        <v>9</v>
      </c>
      <c r="M34" s="21">
        <v>234</v>
      </c>
      <c r="N34" s="30">
        <v>9</v>
      </c>
      <c r="O34" s="22">
        <v>1261</v>
      </c>
      <c r="P34" s="30">
        <v>9</v>
      </c>
      <c r="Q34" s="22">
        <v>2041</v>
      </c>
      <c r="R34" s="30">
        <v>9</v>
      </c>
      <c r="S34" s="22">
        <v>4101</v>
      </c>
      <c r="T34" s="30">
        <v>9</v>
      </c>
      <c r="U34" s="22">
        <v>9401</v>
      </c>
      <c r="V34" s="30">
        <v>9</v>
      </c>
      <c r="W34" s="22">
        <v>14451</v>
      </c>
      <c r="X34" s="30">
        <v>9</v>
      </c>
      <c r="Y34" s="22">
        <v>16401</v>
      </c>
      <c r="Z34" s="30">
        <v>9</v>
      </c>
      <c r="AA34" s="22">
        <v>23001</v>
      </c>
      <c r="AB34" s="30">
        <v>9</v>
      </c>
      <c r="AC34" s="31"/>
      <c r="AD34" s="30"/>
      <c r="AE34" s="31"/>
      <c r="AF34" s="30"/>
      <c r="AG34" s="31"/>
      <c r="AH34" s="30"/>
      <c r="AI34" s="31"/>
      <c r="AJ34" s="30"/>
      <c r="AK34" s="31"/>
      <c r="AL34" s="30"/>
      <c r="AM34" s="31"/>
      <c r="AN34" s="30"/>
      <c r="AO34" s="31"/>
      <c r="AP34" s="30"/>
      <c r="AQ34" s="31"/>
      <c r="AR34" s="30"/>
      <c r="AS34" s="22">
        <v>7401</v>
      </c>
      <c r="AT34" s="30">
        <v>9</v>
      </c>
    </row>
    <row r="35" spans="1:46">
      <c r="A35" s="21">
        <v>95</v>
      </c>
      <c r="B35" s="30">
        <v>9</v>
      </c>
      <c r="C35" s="21">
        <v>114</v>
      </c>
      <c r="D35" s="30">
        <v>9</v>
      </c>
      <c r="E35" s="21">
        <v>138</v>
      </c>
      <c r="F35" s="30">
        <v>9</v>
      </c>
      <c r="G35" s="21">
        <v>142</v>
      </c>
      <c r="H35" s="30">
        <v>9</v>
      </c>
      <c r="I35" s="21">
        <v>150</v>
      </c>
      <c r="J35" s="30">
        <v>9</v>
      </c>
      <c r="K35" s="21">
        <v>195</v>
      </c>
      <c r="L35" s="30">
        <v>9</v>
      </c>
      <c r="M35" s="21">
        <v>236</v>
      </c>
      <c r="N35" s="30">
        <v>9</v>
      </c>
      <c r="O35" s="22">
        <v>1300</v>
      </c>
      <c r="P35" s="30">
        <v>9</v>
      </c>
      <c r="Q35" s="22">
        <v>2080</v>
      </c>
      <c r="R35" s="30">
        <v>9</v>
      </c>
      <c r="S35" s="22">
        <v>4150</v>
      </c>
      <c r="T35" s="30">
        <v>9</v>
      </c>
      <c r="U35" s="22">
        <v>9500</v>
      </c>
      <c r="V35" s="30">
        <v>9</v>
      </c>
      <c r="W35" s="22">
        <v>15000</v>
      </c>
      <c r="X35" s="30">
        <v>9</v>
      </c>
      <c r="Y35" s="22">
        <v>17050</v>
      </c>
      <c r="Z35" s="30">
        <v>9</v>
      </c>
      <c r="AA35" s="22">
        <v>23300</v>
      </c>
      <c r="AB35" s="30">
        <v>9</v>
      </c>
      <c r="AC35" s="31">
        <v>440</v>
      </c>
      <c r="AD35" s="30">
        <v>18</v>
      </c>
      <c r="AE35" s="31">
        <v>900</v>
      </c>
      <c r="AF35" s="30">
        <v>18</v>
      </c>
      <c r="AG35" s="31">
        <v>138</v>
      </c>
      <c r="AH35" s="30">
        <v>18</v>
      </c>
      <c r="AI35" s="31">
        <v>230</v>
      </c>
      <c r="AJ35" s="30">
        <v>18</v>
      </c>
      <c r="AK35" s="31">
        <v>750</v>
      </c>
      <c r="AL35" s="30">
        <v>18</v>
      </c>
      <c r="AM35" s="31">
        <v>2300</v>
      </c>
      <c r="AN35" s="30">
        <v>18</v>
      </c>
      <c r="AO35" s="31">
        <v>2600</v>
      </c>
      <c r="AP35" s="30">
        <v>18</v>
      </c>
      <c r="AQ35" s="31">
        <v>2300</v>
      </c>
      <c r="AR35" s="30">
        <v>18</v>
      </c>
      <c r="AS35" s="22">
        <v>7500</v>
      </c>
      <c r="AT35" s="30">
        <v>9</v>
      </c>
    </row>
    <row r="36" spans="1:46">
      <c r="A36" s="21">
        <v>96</v>
      </c>
      <c r="B36" s="30">
        <v>8</v>
      </c>
      <c r="C36" s="21">
        <v>115</v>
      </c>
      <c r="D36" s="30">
        <v>8</v>
      </c>
      <c r="E36" s="21">
        <v>139</v>
      </c>
      <c r="F36" s="30">
        <v>8</v>
      </c>
      <c r="G36" s="21">
        <v>143</v>
      </c>
      <c r="H36" s="30">
        <v>8</v>
      </c>
      <c r="I36" s="21">
        <v>151</v>
      </c>
      <c r="J36" s="30">
        <v>8</v>
      </c>
      <c r="K36" s="21">
        <v>196</v>
      </c>
      <c r="L36" s="30">
        <v>8</v>
      </c>
      <c r="M36" s="21">
        <v>237</v>
      </c>
      <c r="N36" s="30">
        <v>8</v>
      </c>
      <c r="O36" s="22">
        <v>1301</v>
      </c>
      <c r="P36" s="30">
        <v>8</v>
      </c>
      <c r="Q36" s="22">
        <v>2081</v>
      </c>
      <c r="R36" s="30">
        <v>8</v>
      </c>
      <c r="S36" s="22">
        <v>4151</v>
      </c>
      <c r="T36" s="30">
        <v>8</v>
      </c>
      <c r="U36" s="22">
        <v>9501</v>
      </c>
      <c r="V36" s="30">
        <v>8</v>
      </c>
      <c r="W36" s="22">
        <v>15001</v>
      </c>
      <c r="X36" s="30">
        <v>8</v>
      </c>
      <c r="Y36" s="22">
        <v>17051</v>
      </c>
      <c r="Z36" s="30">
        <v>8</v>
      </c>
      <c r="AA36" s="22">
        <v>23301</v>
      </c>
      <c r="AB36" s="30">
        <v>8</v>
      </c>
      <c r="AC36" s="31"/>
      <c r="AD36" s="30"/>
      <c r="AE36" s="31"/>
      <c r="AF36" s="30"/>
      <c r="AG36" s="31"/>
      <c r="AH36" s="30"/>
      <c r="AI36" s="31"/>
      <c r="AJ36" s="30"/>
      <c r="AK36" s="31"/>
      <c r="AL36" s="30"/>
      <c r="AM36" s="31"/>
      <c r="AN36" s="30"/>
      <c r="AO36" s="31"/>
      <c r="AP36" s="30"/>
      <c r="AQ36" s="31"/>
      <c r="AR36" s="30"/>
      <c r="AS36" s="22">
        <v>7501</v>
      </c>
      <c r="AT36" s="30">
        <v>8</v>
      </c>
    </row>
    <row r="37" spans="1:46">
      <c r="A37" s="21">
        <v>98</v>
      </c>
      <c r="B37" s="30">
        <v>8</v>
      </c>
      <c r="C37" s="21">
        <v>118</v>
      </c>
      <c r="D37" s="30">
        <v>8</v>
      </c>
      <c r="E37" s="21">
        <v>142</v>
      </c>
      <c r="F37" s="30">
        <v>8</v>
      </c>
      <c r="G37" s="21">
        <v>146</v>
      </c>
      <c r="H37" s="30">
        <v>8</v>
      </c>
      <c r="I37" s="21">
        <v>155</v>
      </c>
      <c r="J37" s="30">
        <v>8</v>
      </c>
      <c r="K37" s="21">
        <v>200</v>
      </c>
      <c r="L37" s="30">
        <v>8</v>
      </c>
      <c r="M37" s="21">
        <v>239</v>
      </c>
      <c r="N37" s="30">
        <v>8</v>
      </c>
      <c r="O37" s="22">
        <v>1340</v>
      </c>
      <c r="P37" s="30">
        <v>8</v>
      </c>
      <c r="Q37" s="22">
        <v>2120</v>
      </c>
      <c r="R37" s="30">
        <v>8</v>
      </c>
      <c r="S37" s="22">
        <v>4200</v>
      </c>
      <c r="T37" s="30">
        <v>8</v>
      </c>
      <c r="U37" s="22">
        <v>10000</v>
      </c>
      <c r="V37" s="30">
        <v>8</v>
      </c>
      <c r="W37" s="22">
        <v>15150</v>
      </c>
      <c r="X37" s="30">
        <v>8</v>
      </c>
      <c r="Y37" s="22">
        <v>17300</v>
      </c>
      <c r="Z37" s="30">
        <v>8</v>
      </c>
      <c r="AA37" s="22">
        <v>24000</v>
      </c>
      <c r="AB37" s="30">
        <v>8</v>
      </c>
      <c r="AC37" s="31">
        <v>455</v>
      </c>
      <c r="AD37" s="30">
        <v>19</v>
      </c>
      <c r="AE37" s="31">
        <v>925</v>
      </c>
      <c r="AF37" s="30">
        <v>19</v>
      </c>
      <c r="AG37" s="31">
        <v>142</v>
      </c>
      <c r="AH37" s="30">
        <v>19</v>
      </c>
      <c r="AI37" s="31">
        <v>240</v>
      </c>
      <c r="AJ37" s="30">
        <v>19</v>
      </c>
      <c r="AK37" s="31">
        <v>775</v>
      </c>
      <c r="AL37" s="30">
        <v>19</v>
      </c>
      <c r="AM37" s="31">
        <v>2400</v>
      </c>
      <c r="AN37" s="30">
        <v>19</v>
      </c>
      <c r="AO37" s="31">
        <v>2800</v>
      </c>
      <c r="AP37" s="30">
        <v>19</v>
      </c>
      <c r="AQ37" s="31">
        <v>2500</v>
      </c>
      <c r="AR37" s="30">
        <v>19</v>
      </c>
      <c r="AS37" s="22">
        <v>8000</v>
      </c>
      <c r="AT37" s="30">
        <v>8</v>
      </c>
    </row>
    <row r="38" spans="1:46">
      <c r="A38" s="21">
        <v>99</v>
      </c>
      <c r="B38" s="30">
        <v>7</v>
      </c>
      <c r="C38" s="21">
        <v>119</v>
      </c>
      <c r="D38" s="30">
        <v>7</v>
      </c>
      <c r="E38" s="21">
        <v>143</v>
      </c>
      <c r="F38" s="30">
        <v>7</v>
      </c>
      <c r="G38" s="21">
        <v>147</v>
      </c>
      <c r="H38" s="30">
        <v>7</v>
      </c>
      <c r="I38" s="21">
        <v>156</v>
      </c>
      <c r="J38" s="30">
        <v>7</v>
      </c>
      <c r="K38" s="21">
        <v>201</v>
      </c>
      <c r="L38" s="30">
        <v>7</v>
      </c>
      <c r="M38" s="21">
        <v>240</v>
      </c>
      <c r="N38" s="30">
        <v>7</v>
      </c>
      <c r="O38" s="22">
        <v>1341</v>
      </c>
      <c r="P38" s="30">
        <v>7</v>
      </c>
      <c r="Q38" s="22">
        <v>2121</v>
      </c>
      <c r="R38" s="30">
        <v>7</v>
      </c>
      <c r="S38" s="22">
        <v>4201</v>
      </c>
      <c r="T38" s="30">
        <v>7</v>
      </c>
      <c r="U38" s="22">
        <v>10001</v>
      </c>
      <c r="V38" s="30">
        <v>7</v>
      </c>
      <c r="W38" s="22">
        <v>15151</v>
      </c>
      <c r="X38" s="30">
        <v>7</v>
      </c>
      <c r="Y38" s="22">
        <v>17301</v>
      </c>
      <c r="Z38" s="30">
        <v>7</v>
      </c>
      <c r="AA38" s="22">
        <v>24001</v>
      </c>
      <c r="AB38" s="30">
        <v>7</v>
      </c>
      <c r="AC38" s="31"/>
      <c r="AD38" s="30"/>
      <c r="AE38" s="31"/>
      <c r="AF38" s="30"/>
      <c r="AG38" s="31"/>
      <c r="AH38" s="30"/>
      <c r="AI38" s="31"/>
      <c r="AJ38" s="30"/>
      <c r="AK38" s="31"/>
      <c r="AL38" s="30"/>
      <c r="AM38" s="31"/>
      <c r="AN38" s="30"/>
      <c r="AO38" s="31"/>
      <c r="AP38" s="30"/>
      <c r="AQ38" s="31"/>
      <c r="AR38" s="30"/>
      <c r="AS38" s="22">
        <v>8001</v>
      </c>
      <c r="AT38" s="30">
        <v>7</v>
      </c>
    </row>
    <row r="39" spans="1:46">
      <c r="A39" s="21">
        <v>102</v>
      </c>
      <c r="B39" s="30">
        <v>7</v>
      </c>
      <c r="C39" s="21">
        <v>122</v>
      </c>
      <c r="D39" s="30">
        <v>7</v>
      </c>
      <c r="E39" s="21">
        <v>146</v>
      </c>
      <c r="F39" s="30">
        <v>7</v>
      </c>
      <c r="G39" s="21">
        <v>150</v>
      </c>
      <c r="H39" s="30">
        <v>7</v>
      </c>
      <c r="I39" s="21">
        <v>160</v>
      </c>
      <c r="J39" s="30">
        <v>7</v>
      </c>
      <c r="K39" s="21">
        <v>205</v>
      </c>
      <c r="L39" s="30">
        <v>7</v>
      </c>
      <c r="M39" s="21">
        <v>242</v>
      </c>
      <c r="N39" s="30">
        <v>7</v>
      </c>
      <c r="O39" s="22">
        <v>1380</v>
      </c>
      <c r="P39" s="30">
        <v>7</v>
      </c>
      <c r="Q39" s="22">
        <v>2160</v>
      </c>
      <c r="R39" s="30">
        <v>7</v>
      </c>
      <c r="S39" s="22">
        <v>4250</v>
      </c>
      <c r="T39" s="30">
        <v>7</v>
      </c>
      <c r="U39" s="22">
        <v>10100</v>
      </c>
      <c r="V39" s="30">
        <v>7</v>
      </c>
      <c r="W39" s="22">
        <v>15300</v>
      </c>
      <c r="X39" s="30">
        <v>7</v>
      </c>
      <c r="Y39" s="22">
        <v>18000</v>
      </c>
      <c r="Z39" s="30">
        <v>7</v>
      </c>
      <c r="AA39" s="22">
        <v>24300</v>
      </c>
      <c r="AB39" s="30">
        <v>7</v>
      </c>
      <c r="AC39" s="31">
        <v>470</v>
      </c>
      <c r="AD39" s="30">
        <v>20</v>
      </c>
      <c r="AE39" s="31">
        <v>950</v>
      </c>
      <c r="AF39" s="30">
        <v>20</v>
      </c>
      <c r="AG39" s="31">
        <v>146</v>
      </c>
      <c r="AH39" s="30">
        <v>20</v>
      </c>
      <c r="AI39" s="31">
        <v>250</v>
      </c>
      <c r="AJ39" s="30">
        <v>20</v>
      </c>
      <c r="AK39" s="31">
        <v>820</v>
      </c>
      <c r="AL39" s="30">
        <v>20</v>
      </c>
      <c r="AM39" s="31">
        <v>2500</v>
      </c>
      <c r="AN39" s="30">
        <v>20</v>
      </c>
      <c r="AO39" s="31">
        <v>3000</v>
      </c>
      <c r="AP39" s="30">
        <v>20</v>
      </c>
      <c r="AQ39" s="31">
        <v>2700</v>
      </c>
      <c r="AR39" s="30">
        <v>20</v>
      </c>
      <c r="AS39" s="22">
        <v>8100</v>
      </c>
      <c r="AT39" s="30">
        <v>7</v>
      </c>
    </row>
    <row r="40" spans="1:46">
      <c r="A40" s="21">
        <v>103</v>
      </c>
      <c r="B40" s="30">
        <v>6</v>
      </c>
      <c r="C40" s="21">
        <v>123</v>
      </c>
      <c r="D40" s="30">
        <v>6</v>
      </c>
      <c r="E40" s="21">
        <v>147</v>
      </c>
      <c r="F40" s="30">
        <v>6</v>
      </c>
      <c r="G40" s="21">
        <v>151</v>
      </c>
      <c r="H40" s="30">
        <v>6</v>
      </c>
      <c r="I40" s="21">
        <v>161</v>
      </c>
      <c r="J40" s="30">
        <v>6</v>
      </c>
      <c r="K40" s="21">
        <v>206</v>
      </c>
      <c r="L40" s="30">
        <v>6</v>
      </c>
      <c r="M40" s="21">
        <v>243</v>
      </c>
      <c r="N40" s="30">
        <v>6</v>
      </c>
      <c r="O40" s="22">
        <v>1381</v>
      </c>
      <c r="P40" s="30">
        <v>6</v>
      </c>
      <c r="Q40" s="22">
        <v>2161</v>
      </c>
      <c r="R40" s="30">
        <v>6</v>
      </c>
      <c r="S40" s="22">
        <v>4251</v>
      </c>
      <c r="T40" s="30">
        <v>6</v>
      </c>
      <c r="U40" s="22">
        <v>10101</v>
      </c>
      <c r="V40" s="30">
        <v>6</v>
      </c>
      <c r="W40" s="22">
        <v>15301</v>
      </c>
      <c r="X40" s="30">
        <v>6</v>
      </c>
      <c r="Y40" s="22">
        <v>18001</v>
      </c>
      <c r="Z40" s="30">
        <v>6</v>
      </c>
      <c r="AA40" s="22">
        <v>24301</v>
      </c>
      <c r="AB40" s="30">
        <v>6</v>
      </c>
      <c r="AC40" s="31"/>
      <c r="AD40" s="30"/>
      <c r="AE40" s="31"/>
      <c r="AF40" s="30"/>
      <c r="AG40" s="31"/>
      <c r="AH40" s="30"/>
      <c r="AI40" s="31"/>
      <c r="AJ40" s="30"/>
      <c r="AK40" s="31"/>
      <c r="AL40" s="30"/>
      <c r="AM40" s="31"/>
      <c r="AN40" s="30"/>
      <c r="AO40" s="31"/>
      <c r="AP40" s="30"/>
      <c r="AQ40" s="31"/>
      <c r="AR40" s="30"/>
      <c r="AS40" s="22">
        <v>8101</v>
      </c>
      <c r="AT40" s="30">
        <v>6</v>
      </c>
    </row>
    <row r="41" spans="1:46">
      <c r="A41" s="21">
        <v>106</v>
      </c>
      <c r="B41" s="30">
        <v>6</v>
      </c>
      <c r="C41" s="21">
        <v>126</v>
      </c>
      <c r="D41" s="30">
        <v>6</v>
      </c>
      <c r="E41" s="21">
        <v>150</v>
      </c>
      <c r="F41" s="30">
        <v>6</v>
      </c>
      <c r="G41" s="21">
        <v>155</v>
      </c>
      <c r="H41" s="30">
        <v>6</v>
      </c>
      <c r="I41" s="21">
        <v>165</v>
      </c>
      <c r="J41" s="30">
        <v>6</v>
      </c>
      <c r="K41" s="21">
        <v>210</v>
      </c>
      <c r="L41" s="30">
        <v>6</v>
      </c>
      <c r="M41" s="21">
        <v>246</v>
      </c>
      <c r="N41" s="30">
        <v>6</v>
      </c>
      <c r="O41" s="22">
        <v>1420</v>
      </c>
      <c r="P41" s="30">
        <v>6</v>
      </c>
      <c r="Q41" s="22">
        <v>2200</v>
      </c>
      <c r="R41" s="30">
        <v>6</v>
      </c>
      <c r="S41" s="22">
        <v>4300</v>
      </c>
      <c r="T41" s="30">
        <v>6</v>
      </c>
      <c r="U41" s="22">
        <v>10200</v>
      </c>
      <c r="V41" s="30">
        <v>6</v>
      </c>
      <c r="W41" s="22">
        <v>15450</v>
      </c>
      <c r="X41" s="30">
        <v>6</v>
      </c>
      <c r="Y41" s="22">
        <v>18300</v>
      </c>
      <c r="Z41" s="30">
        <v>6</v>
      </c>
      <c r="AA41" s="22">
        <v>25000</v>
      </c>
      <c r="AB41" s="30">
        <v>6</v>
      </c>
      <c r="AC41" s="31">
        <v>480</v>
      </c>
      <c r="AD41" s="30">
        <v>21</v>
      </c>
      <c r="AE41" s="31">
        <v>975</v>
      </c>
      <c r="AF41" s="30">
        <v>21</v>
      </c>
      <c r="AG41" s="31">
        <v>150</v>
      </c>
      <c r="AH41" s="30">
        <v>21</v>
      </c>
      <c r="AI41" s="31">
        <v>260</v>
      </c>
      <c r="AJ41" s="30">
        <v>21</v>
      </c>
      <c r="AK41" s="31">
        <v>900</v>
      </c>
      <c r="AL41" s="30">
        <v>21</v>
      </c>
      <c r="AM41" s="31">
        <v>2600</v>
      </c>
      <c r="AN41" s="30">
        <v>21</v>
      </c>
      <c r="AO41" s="31">
        <v>3200</v>
      </c>
      <c r="AP41" s="30">
        <v>21</v>
      </c>
      <c r="AQ41" s="31">
        <v>2900</v>
      </c>
      <c r="AR41" s="30">
        <v>21</v>
      </c>
      <c r="AS41" s="22">
        <v>8200</v>
      </c>
      <c r="AT41" s="30">
        <v>6</v>
      </c>
    </row>
    <row r="42" spans="1:46">
      <c r="A42" s="21">
        <v>105</v>
      </c>
      <c r="B42" s="30">
        <v>5</v>
      </c>
      <c r="C42" s="21">
        <v>127</v>
      </c>
      <c r="D42" s="30">
        <v>5</v>
      </c>
      <c r="E42" s="21">
        <v>151</v>
      </c>
      <c r="F42" s="30">
        <v>5</v>
      </c>
      <c r="G42" s="21">
        <v>156</v>
      </c>
      <c r="H42" s="30">
        <v>5</v>
      </c>
      <c r="I42" s="21">
        <v>166</v>
      </c>
      <c r="J42" s="30">
        <v>5</v>
      </c>
      <c r="K42" s="21">
        <v>211</v>
      </c>
      <c r="L42" s="30">
        <v>5</v>
      </c>
      <c r="M42" s="21">
        <v>247</v>
      </c>
      <c r="N42" s="30">
        <v>5</v>
      </c>
      <c r="O42" s="22">
        <v>1421</v>
      </c>
      <c r="P42" s="30">
        <v>5</v>
      </c>
      <c r="Q42" s="22">
        <v>2201</v>
      </c>
      <c r="R42" s="30">
        <v>5</v>
      </c>
      <c r="S42" s="22">
        <v>4301</v>
      </c>
      <c r="T42" s="30">
        <v>5</v>
      </c>
      <c r="U42" s="22">
        <v>10201</v>
      </c>
      <c r="V42" s="30">
        <v>5</v>
      </c>
      <c r="W42" s="22">
        <v>15451</v>
      </c>
      <c r="X42" s="30">
        <v>5</v>
      </c>
      <c r="Y42" s="22">
        <v>18301</v>
      </c>
      <c r="Z42" s="30">
        <v>5</v>
      </c>
      <c r="AA42" s="22">
        <v>25001</v>
      </c>
      <c r="AB42" s="30">
        <v>5</v>
      </c>
      <c r="AC42" s="31"/>
      <c r="AD42" s="30"/>
      <c r="AE42" s="31"/>
      <c r="AF42" s="30"/>
      <c r="AG42" s="31"/>
      <c r="AH42" s="30"/>
      <c r="AI42" s="31"/>
      <c r="AJ42" s="30"/>
      <c r="AK42" s="31"/>
      <c r="AL42" s="30"/>
      <c r="AM42" s="31"/>
      <c r="AN42" s="30"/>
      <c r="AO42" s="31"/>
      <c r="AP42" s="30"/>
      <c r="AQ42" s="31"/>
      <c r="AR42" s="30"/>
      <c r="AS42" s="22">
        <v>8201</v>
      </c>
      <c r="AT42" s="30">
        <v>5</v>
      </c>
    </row>
    <row r="43" spans="1:46">
      <c r="A43" s="21">
        <v>110</v>
      </c>
      <c r="B43" s="30">
        <v>5</v>
      </c>
      <c r="C43" s="21">
        <v>130</v>
      </c>
      <c r="D43" s="30">
        <v>5</v>
      </c>
      <c r="E43" s="21">
        <v>155</v>
      </c>
      <c r="F43" s="30">
        <v>5</v>
      </c>
      <c r="G43" s="21">
        <v>160</v>
      </c>
      <c r="H43" s="30">
        <v>5</v>
      </c>
      <c r="I43" s="21">
        <v>170</v>
      </c>
      <c r="J43" s="30">
        <v>5</v>
      </c>
      <c r="K43" s="21">
        <v>215</v>
      </c>
      <c r="L43" s="30">
        <v>5</v>
      </c>
      <c r="M43" s="21">
        <v>250</v>
      </c>
      <c r="N43" s="30">
        <v>5</v>
      </c>
      <c r="O43" s="22">
        <v>1460</v>
      </c>
      <c r="P43" s="30">
        <v>5</v>
      </c>
      <c r="Q43" s="22">
        <v>2250</v>
      </c>
      <c r="R43" s="30">
        <v>5</v>
      </c>
      <c r="S43" s="22">
        <v>4350</v>
      </c>
      <c r="T43" s="30">
        <v>5</v>
      </c>
      <c r="U43" s="22">
        <v>10300</v>
      </c>
      <c r="V43" s="30">
        <v>5</v>
      </c>
      <c r="W43" s="22">
        <v>16000</v>
      </c>
      <c r="X43" s="30">
        <v>5</v>
      </c>
      <c r="Y43" s="22">
        <v>19000</v>
      </c>
      <c r="Z43" s="30">
        <v>5</v>
      </c>
      <c r="AA43" s="22">
        <v>25300</v>
      </c>
      <c r="AB43" s="30">
        <v>5</v>
      </c>
      <c r="AC43" s="31">
        <v>490</v>
      </c>
      <c r="AD43" s="30">
        <v>22</v>
      </c>
      <c r="AE43" s="31">
        <v>1000</v>
      </c>
      <c r="AF43" s="30">
        <v>22</v>
      </c>
      <c r="AG43" s="31">
        <v>154</v>
      </c>
      <c r="AH43" s="30">
        <v>22</v>
      </c>
      <c r="AI43" s="31">
        <v>270</v>
      </c>
      <c r="AJ43" s="30">
        <v>22</v>
      </c>
      <c r="AK43" s="31">
        <v>1000</v>
      </c>
      <c r="AL43" s="30">
        <v>22</v>
      </c>
      <c r="AM43" s="31">
        <v>2800</v>
      </c>
      <c r="AN43" s="30">
        <v>22</v>
      </c>
      <c r="AO43" s="31">
        <v>3400</v>
      </c>
      <c r="AP43" s="30">
        <v>22</v>
      </c>
      <c r="AQ43" s="31">
        <v>3100</v>
      </c>
      <c r="AR43" s="30">
        <v>22</v>
      </c>
      <c r="AS43" s="22">
        <v>8300</v>
      </c>
      <c r="AT43" s="30">
        <v>5</v>
      </c>
    </row>
    <row r="44" spans="1:46">
      <c r="A44" s="21">
        <v>111</v>
      </c>
      <c r="B44" s="30">
        <v>4</v>
      </c>
      <c r="C44" s="21">
        <v>131</v>
      </c>
      <c r="D44" s="30">
        <v>4</v>
      </c>
      <c r="E44" s="21">
        <v>156</v>
      </c>
      <c r="F44" s="30">
        <v>4</v>
      </c>
      <c r="G44" s="21">
        <v>161</v>
      </c>
      <c r="H44" s="30">
        <v>4</v>
      </c>
      <c r="I44" s="21">
        <v>171</v>
      </c>
      <c r="J44" s="30">
        <v>4</v>
      </c>
      <c r="K44" s="21">
        <v>216</v>
      </c>
      <c r="L44" s="30">
        <v>4</v>
      </c>
      <c r="M44" s="21">
        <v>251</v>
      </c>
      <c r="N44" s="30">
        <v>4</v>
      </c>
      <c r="O44" s="22">
        <v>1461</v>
      </c>
      <c r="P44" s="30">
        <v>4</v>
      </c>
      <c r="Q44" s="22">
        <v>2251</v>
      </c>
      <c r="R44" s="30">
        <v>4</v>
      </c>
      <c r="S44" s="22">
        <v>4351</v>
      </c>
      <c r="T44" s="30">
        <v>4</v>
      </c>
      <c r="U44" s="22">
        <v>10301</v>
      </c>
      <c r="V44" s="30">
        <v>4</v>
      </c>
      <c r="W44" s="22">
        <v>16001</v>
      </c>
      <c r="X44" s="30">
        <v>4</v>
      </c>
      <c r="Y44" s="22">
        <v>19001</v>
      </c>
      <c r="Z44" s="30">
        <v>4</v>
      </c>
      <c r="AA44" s="22">
        <v>25301</v>
      </c>
      <c r="AB44" s="30">
        <v>4</v>
      </c>
      <c r="AC44" s="31"/>
      <c r="AD44" s="30"/>
      <c r="AE44" s="31"/>
      <c r="AF44" s="30"/>
      <c r="AG44" s="31"/>
      <c r="AH44" s="30"/>
      <c r="AI44" s="31"/>
      <c r="AJ44" s="30"/>
      <c r="AK44" s="31"/>
      <c r="AL44" s="30"/>
      <c r="AM44" s="31"/>
      <c r="AN44" s="30"/>
      <c r="AO44" s="31"/>
      <c r="AP44" s="30"/>
      <c r="AQ44" s="31"/>
      <c r="AR44" s="30"/>
      <c r="AS44" s="22">
        <v>8301</v>
      </c>
      <c r="AT44" s="30">
        <v>4</v>
      </c>
    </row>
    <row r="45" spans="1:46">
      <c r="A45" s="21">
        <v>115</v>
      </c>
      <c r="B45" s="30">
        <v>4</v>
      </c>
      <c r="C45" s="21">
        <v>134</v>
      </c>
      <c r="D45" s="30">
        <v>4</v>
      </c>
      <c r="E45" s="21">
        <v>160</v>
      </c>
      <c r="F45" s="30">
        <v>4</v>
      </c>
      <c r="G45" s="21">
        <v>165</v>
      </c>
      <c r="H45" s="30">
        <v>4</v>
      </c>
      <c r="I45" s="21">
        <v>175</v>
      </c>
      <c r="J45" s="30">
        <v>4</v>
      </c>
      <c r="K45" s="21">
        <v>220</v>
      </c>
      <c r="L45" s="30">
        <v>4</v>
      </c>
      <c r="M45" s="21">
        <v>255</v>
      </c>
      <c r="N45" s="30">
        <v>4</v>
      </c>
      <c r="O45" s="22">
        <v>1500</v>
      </c>
      <c r="P45" s="30">
        <v>4</v>
      </c>
      <c r="Q45" s="22">
        <v>2300</v>
      </c>
      <c r="R45" s="30">
        <v>4</v>
      </c>
      <c r="S45" s="22">
        <v>4400</v>
      </c>
      <c r="T45" s="30">
        <v>4</v>
      </c>
      <c r="U45" s="22">
        <v>10400</v>
      </c>
      <c r="V45" s="30">
        <v>4</v>
      </c>
      <c r="W45" s="22">
        <v>16300</v>
      </c>
      <c r="X45" s="30">
        <v>4</v>
      </c>
      <c r="Y45" s="22">
        <v>19300</v>
      </c>
      <c r="Z45" s="30">
        <v>4</v>
      </c>
      <c r="AA45" s="22">
        <v>26000</v>
      </c>
      <c r="AB45" s="30">
        <v>4</v>
      </c>
      <c r="AC45" s="31">
        <v>500</v>
      </c>
      <c r="AD45" s="30">
        <v>23</v>
      </c>
      <c r="AE45" s="31">
        <v>1050</v>
      </c>
      <c r="AF45" s="30">
        <v>23</v>
      </c>
      <c r="AG45" s="31">
        <v>158</v>
      </c>
      <c r="AH45" s="30">
        <v>23</v>
      </c>
      <c r="AI45" s="31">
        <v>280</v>
      </c>
      <c r="AJ45" s="30">
        <v>23</v>
      </c>
      <c r="AK45" s="31">
        <v>1100</v>
      </c>
      <c r="AL45" s="30">
        <v>23</v>
      </c>
      <c r="AM45" s="31">
        <v>3000</v>
      </c>
      <c r="AN45" s="30">
        <v>23</v>
      </c>
      <c r="AO45" s="31">
        <v>3600</v>
      </c>
      <c r="AP45" s="30">
        <v>23</v>
      </c>
      <c r="AQ45" s="31">
        <v>3300</v>
      </c>
      <c r="AR45" s="30">
        <v>23</v>
      </c>
      <c r="AS45" s="22">
        <v>8400</v>
      </c>
      <c r="AT45" s="30">
        <v>4</v>
      </c>
    </row>
    <row r="46" spans="1:46">
      <c r="A46" s="21">
        <v>116</v>
      </c>
      <c r="B46" s="30">
        <v>3</v>
      </c>
      <c r="C46" s="21">
        <v>135</v>
      </c>
      <c r="D46" s="30">
        <v>3</v>
      </c>
      <c r="E46" s="21">
        <v>161</v>
      </c>
      <c r="F46" s="30">
        <v>3</v>
      </c>
      <c r="G46" s="21">
        <v>166</v>
      </c>
      <c r="H46" s="30">
        <v>3</v>
      </c>
      <c r="I46" s="21">
        <v>176</v>
      </c>
      <c r="J46" s="30">
        <v>3</v>
      </c>
      <c r="K46" s="21">
        <v>221</v>
      </c>
      <c r="L46" s="30">
        <v>3</v>
      </c>
      <c r="M46" s="21">
        <v>256</v>
      </c>
      <c r="N46" s="30">
        <v>3</v>
      </c>
      <c r="O46" s="22">
        <v>1501</v>
      </c>
      <c r="P46" s="30">
        <v>3</v>
      </c>
      <c r="Q46" s="22">
        <v>2301</v>
      </c>
      <c r="R46" s="30">
        <v>3</v>
      </c>
      <c r="S46" s="22">
        <v>4401</v>
      </c>
      <c r="T46" s="30">
        <v>3</v>
      </c>
      <c r="U46" s="22">
        <v>10401</v>
      </c>
      <c r="V46" s="30">
        <v>3</v>
      </c>
      <c r="W46" s="22">
        <v>16301</v>
      </c>
      <c r="X46" s="30">
        <v>3</v>
      </c>
      <c r="Y46" s="22">
        <v>19301</v>
      </c>
      <c r="Z46" s="30">
        <v>3</v>
      </c>
      <c r="AA46" s="22">
        <v>26001</v>
      </c>
      <c r="AB46" s="30">
        <v>3</v>
      </c>
      <c r="AC46" s="31"/>
      <c r="AD46" s="30"/>
      <c r="AE46" s="31"/>
      <c r="AF46" s="30"/>
      <c r="AG46" s="31"/>
      <c r="AH46" s="30"/>
      <c r="AI46" s="31"/>
      <c r="AJ46" s="30"/>
      <c r="AK46" s="31"/>
      <c r="AL46" s="30"/>
      <c r="AM46" s="31"/>
      <c r="AN46" s="30"/>
      <c r="AO46" s="31"/>
      <c r="AP46" s="30"/>
      <c r="AQ46" s="31"/>
      <c r="AR46" s="30"/>
      <c r="AS46" s="22">
        <v>8401</v>
      </c>
      <c r="AT46" s="30">
        <v>3</v>
      </c>
    </row>
    <row r="47" spans="1:46">
      <c r="A47" s="21">
        <v>120</v>
      </c>
      <c r="B47" s="30">
        <v>3</v>
      </c>
      <c r="C47" s="21">
        <v>138</v>
      </c>
      <c r="D47" s="30">
        <v>3</v>
      </c>
      <c r="E47" s="21">
        <v>165</v>
      </c>
      <c r="F47" s="30">
        <v>3</v>
      </c>
      <c r="G47" s="21">
        <v>170</v>
      </c>
      <c r="H47" s="30">
        <v>3</v>
      </c>
      <c r="I47" s="21">
        <v>180</v>
      </c>
      <c r="J47" s="30">
        <v>3</v>
      </c>
      <c r="K47" s="21">
        <v>225</v>
      </c>
      <c r="L47" s="30">
        <v>3</v>
      </c>
      <c r="M47" s="21">
        <v>260</v>
      </c>
      <c r="N47" s="30">
        <v>3</v>
      </c>
      <c r="O47" s="22">
        <v>1550</v>
      </c>
      <c r="P47" s="30">
        <v>3</v>
      </c>
      <c r="Q47" s="22">
        <v>2350</v>
      </c>
      <c r="R47" s="30">
        <v>3</v>
      </c>
      <c r="S47" s="22">
        <v>4450</v>
      </c>
      <c r="T47" s="30">
        <v>3</v>
      </c>
      <c r="U47" s="22">
        <v>10500</v>
      </c>
      <c r="V47" s="30">
        <v>3</v>
      </c>
      <c r="W47" s="22">
        <v>17000</v>
      </c>
      <c r="X47" s="30">
        <v>3</v>
      </c>
      <c r="Y47" s="22">
        <v>20000</v>
      </c>
      <c r="Z47" s="30">
        <v>3</v>
      </c>
      <c r="AA47" s="22">
        <v>26300</v>
      </c>
      <c r="AB47" s="30">
        <v>3</v>
      </c>
      <c r="AC47" s="31">
        <v>520</v>
      </c>
      <c r="AD47" s="30">
        <v>24</v>
      </c>
      <c r="AE47" s="31">
        <v>1100</v>
      </c>
      <c r="AF47" s="30">
        <v>24</v>
      </c>
      <c r="AG47" s="31">
        <v>162</v>
      </c>
      <c r="AH47" s="30">
        <v>24</v>
      </c>
      <c r="AI47" s="31">
        <v>310</v>
      </c>
      <c r="AJ47" s="30">
        <v>24</v>
      </c>
      <c r="AK47" s="31">
        <v>1200</v>
      </c>
      <c r="AL47" s="30">
        <v>24</v>
      </c>
      <c r="AM47" s="31">
        <v>3200</v>
      </c>
      <c r="AN47" s="30">
        <v>24</v>
      </c>
      <c r="AO47" s="31">
        <v>3800</v>
      </c>
      <c r="AP47" s="30">
        <v>24</v>
      </c>
      <c r="AQ47" s="31">
        <v>3500</v>
      </c>
      <c r="AR47" s="30">
        <v>24</v>
      </c>
      <c r="AS47" s="22">
        <v>8500</v>
      </c>
      <c r="AT47" s="30">
        <v>3</v>
      </c>
    </row>
    <row r="48" spans="1:46">
      <c r="A48" s="21">
        <v>121</v>
      </c>
      <c r="B48" s="30">
        <v>2</v>
      </c>
      <c r="C48" s="21">
        <v>139</v>
      </c>
      <c r="D48" s="30">
        <v>2</v>
      </c>
      <c r="E48" s="21">
        <v>166</v>
      </c>
      <c r="F48" s="30">
        <v>2</v>
      </c>
      <c r="G48" s="21">
        <v>171</v>
      </c>
      <c r="H48" s="30">
        <v>2</v>
      </c>
      <c r="I48" s="21">
        <v>181</v>
      </c>
      <c r="J48" s="30">
        <v>2</v>
      </c>
      <c r="K48" s="21">
        <v>226</v>
      </c>
      <c r="L48" s="30">
        <v>2</v>
      </c>
      <c r="M48" s="21">
        <v>261</v>
      </c>
      <c r="N48" s="30">
        <v>2</v>
      </c>
      <c r="O48" s="22">
        <v>1551</v>
      </c>
      <c r="P48" s="30">
        <v>2</v>
      </c>
      <c r="Q48" s="22">
        <v>2351</v>
      </c>
      <c r="R48" s="30">
        <v>2</v>
      </c>
      <c r="S48" s="22">
        <v>4451</v>
      </c>
      <c r="T48" s="30">
        <v>2</v>
      </c>
      <c r="U48" s="22">
        <v>10501</v>
      </c>
      <c r="V48" s="30">
        <v>2</v>
      </c>
      <c r="W48" s="22">
        <v>17001</v>
      </c>
      <c r="X48" s="30">
        <v>2</v>
      </c>
      <c r="Y48" s="22">
        <v>20001</v>
      </c>
      <c r="Z48" s="30">
        <v>2</v>
      </c>
      <c r="AA48" s="22">
        <v>26301</v>
      </c>
      <c r="AB48" s="30">
        <v>2</v>
      </c>
      <c r="AC48" s="31"/>
      <c r="AD48" s="30"/>
      <c r="AE48" s="31"/>
      <c r="AF48" s="30"/>
      <c r="AG48" s="31"/>
      <c r="AH48" s="30"/>
      <c r="AI48" s="31"/>
      <c r="AJ48" s="30"/>
      <c r="AK48" s="31"/>
      <c r="AL48" s="30"/>
      <c r="AM48" s="31"/>
      <c r="AN48" s="30"/>
      <c r="AO48" s="31"/>
      <c r="AP48" s="30"/>
      <c r="AQ48" s="31"/>
      <c r="AR48" s="30"/>
      <c r="AS48" s="22">
        <v>8501</v>
      </c>
      <c r="AT48" s="30">
        <v>2</v>
      </c>
    </row>
    <row r="49" spans="1:46">
      <c r="A49" s="21">
        <v>125</v>
      </c>
      <c r="B49" s="30">
        <v>2</v>
      </c>
      <c r="C49" s="21">
        <v>142</v>
      </c>
      <c r="D49" s="30">
        <v>2</v>
      </c>
      <c r="E49" s="21">
        <v>170</v>
      </c>
      <c r="F49" s="30">
        <v>2</v>
      </c>
      <c r="G49" s="21">
        <v>175</v>
      </c>
      <c r="H49" s="30">
        <v>2</v>
      </c>
      <c r="I49" s="21">
        <v>185</v>
      </c>
      <c r="J49" s="30">
        <v>2</v>
      </c>
      <c r="K49" s="21">
        <v>230</v>
      </c>
      <c r="L49" s="30">
        <v>2</v>
      </c>
      <c r="M49" s="21">
        <v>265</v>
      </c>
      <c r="N49" s="30">
        <v>2</v>
      </c>
      <c r="O49" s="22">
        <v>2000</v>
      </c>
      <c r="P49" s="30">
        <v>2</v>
      </c>
      <c r="Q49" s="22">
        <v>2400</v>
      </c>
      <c r="R49" s="30">
        <v>2</v>
      </c>
      <c r="S49" s="22">
        <v>4500</v>
      </c>
      <c r="T49" s="30">
        <v>2</v>
      </c>
      <c r="U49" s="22">
        <v>11000</v>
      </c>
      <c r="V49" s="30">
        <v>2</v>
      </c>
      <c r="W49" s="22">
        <v>17300</v>
      </c>
      <c r="X49" s="30">
        <v>2</v>
      </c>
      <c r="Y49" s="22">
        <v>20300</v>
      </c>
      <c r="Z49" s="30">
        <v>2</v>
      </c>
      <c r="AA49" s="22">
        <v>27000</v>
      </c>
      <c r="AB49" s="30">
        <v>2</v>
      </c>
      <c r="AC49" s="31">
        <v>540</v>
      </c>
      <c r="AD49" s="30">
        <v>25</v>
      </c>
      <c r="AE49" s="31">
        <v>1150</v>
      </c>
      <c r="AF49" s="30">
        <v>25</v>
      </c>
      <c r="AG49" s="31">
        <v>166</v>
      </c>
      <c r="AH49" s="30">
        <v>25</v>
      </c>
      <c r="AI49" s="31">
        <v>340</v>
      </c>
      <c r="AJ49" s="30">
        <v>25</v>
      </c>
      <c r="AK49" s="31">
        <v>1300</v>
      </c>
      <c r="AL49" s="30">
        <v>25</v>
      </c>
      <c r="AM49" s="31">
        <v>3400</v>
      </c>
      <c r="AN49" s="30">
        <v>25</v>
      </c>
      <c r="AO49" s="31">
        <v>4000</v>
      </c>
      <c r="AP49" s="30">
        <v>25</v>
      </c>
      <c r="AQ49" s="31">
        <v>3700</v>
      </c>
      <c r="AR49" s="30">
        <v>25</v>
      </c>
      <c r="AS49" s="22">
        <v>9000</v>
      </c>
      <c r="AT49" s="30">
        <v>2</v>
      </c>
    </row>
    <row r="50" spans="1:46">
      <c r="A50" s="21">
        <v>126</v>
      </c>
      <c r="B50" s="30">
        <v>1</v>
      </c>
      <c r="C50" s="21">
        <v>143</v>
      </c>
      <c r="D50" s="30">
        <v>1</v>
      </c>
      <c r="E50" s="21">
        <v>171</v>
      </c>
      <c r="F50" s="30">
        <v>1</v>
      </c>
      <c r="G50" s="21">
        <v>176</v>
      </c>
      <c r="H50" s="30">
        <v>1</v>
      </c>
      <c r="I50" s="21">
        <v>186</v>
      </c>
      <c r="J50" s="30">
        <v>1</v>
      </c>
      <c r="K50" s="21">
        <v>231</v>
      </c>
      <c r="L50" s="30">
        <v>1</v>
      </c>
      <c r="M50" s="21">
        <v>266</v>
      </c>
      <c r="N50" s="30">
        <v>1</v>
      </c>
      <c r="O50" s="22">
        <v>2001</v>
      </c>
      <c r="P50" s="30">
        <v>1</v>
      </c>
      <c r="Q50" s="22">
        <v>2401</v>
      </c>
      <c r="R50" s="30">
        <v>1</v>
      </c>
      <c r="S50" s="22">
        <v>4501</v>
      </c>
      <c r="T50" s="30">
        <v>1</v>
      </c>
      <c r="U50" s="22">
        <v>11001</v>
      </c>
      <c r="V50" s="30">
        <v>1</v>
      </c>
      <c r="W50" s="22">
        <v>17301</v>
      </c>
      <c r="X50" s="30">
        <v>1</v>
      </c>
      <c r="Y50" s="22">
        <v>20301</v>
      </c>
      <c r="Z50" s="30">
        <v>1</v>
      </c>
      <c r="AA50" s="22">
        <v>27001</v>
      </c>
      <c r="AB50" s="30">
        <v>1</v>
      </c>
      <c r="AC50" s="31"/>
      <c r="AD50" s="30"/>
      <c r="AE50" s="31"/>
      <c r="AF50" s="30"/>
      <c r="AG50" s="31"/>
      <c r="AH50" s="30"/>
      <c r="AI50" s="31"/>
      <c r="AJ50" s="30"/>
      <c r="AK50" s="31"/>
      <c r="AL50" s="30"/>
      <c r="AM50" s="31"/>
      <c r="AN50" s="30"/>
      <c r="AO50" s="31"/>
      <c r="AP50" s="30"/>
      <c r="AQ50" s="31"/>
      <c r="AR50" s="30"/>
      <c r="AS50" s="22">
        <v>9001</v>
      </c>
      <c r="AT50" s="30">
        <v>1</v>
      </c>
    </row>
    <row r="51" spans="1:46" ht="16.5" thickBot="1">
      <c r="A51" s="25" t="s">
        <v>4</v>
      </c>
      <c r="B51" s="26" t="s">
        <v>15</v>
      </c>
      <c r="C51" s="25" t="s">
        <v>22</v>
      </c>
      <c r="D51" s="26" t="s">
        <v>15</v>
      </c>
      <c r="E51" s="25" t="s">
        <v>41</v>
      </c>
      <c r="F51" s="26" t="s">
        <v>15</v>
      </c>
      <c r="G51" s="25" t="s">
        <v>28</v>
      </c>
      <c r="H51" s="26" t="s">
        <v>15</v>
      </c>
      <c r="I51" s="25" t="s">
        <v>42</v>
      </c>
      <c r="J51" s="26" t="s">
        <v>15</v>
      </c>
      <c r="K51" s="25" t="s">
        <v>46</v>
      </c>
      <c r="L51" s="26" t="s">
        <v>15</v>
      </c>
      <c r="M51" s="25" t="s">
        <v>43</v>
      </c>
      <c r="N51" s="26" t="s">
        <v>15</v>
      </c>
      <c r="O51" s="27" t="s">
        <v>5</v>
      </c>
      <c r="P51" s="26" t="s">
        <v>15</v>
      </c>
      <c r="Q51" s="28" t="s">
        <v>7</v>
      </c>
      <c r="R51" s="26" t="s">
        <v>15</v>
      </c>
      <c r="S51" s="28" t="s">
        <v>24</v>
      </c>
      <c r="T51" s="26" t="s">
        <v>15</v>
      </c>
      <c r="U51" s="28" t="s">
        <v>35</v>
      </c>
      <c r="V51" s="26" t="s">
        <v>15</v>
      </c>
      <c r="W51" s="28" t="s">
        <v>44</v>
      </c>
      <c r="X51" s="26" t="s">
        <v>15</v>
      </c>
      <c r="Y51" s="28" t="s">
        <v>36</v>
      </c>
      <c r="Z51" s="26" t="s">
        <v>15</v>
      </c>
      <c r="AA51" s="28" t="s">
        <v>45</v>
      </c>
      <c r="AB51" s="26" t="s">
        <v>15</v>
      </c>
      <c r="AC51" s="29" t="s">
        <v>29</v>
      </c>
      <c r="AD51" s="26" t="s">
        <v>15</v>
      </c>
      <c r="AE51" s="29" t="s">
        <v>37</v>
      </c>
      <c r="AF51" s="26" t="s">
        <v>15</v>
      </c>
      <c r="AG51" s="29" t="s">
        <v>30</v>
      </c>
      <c r="AH51" s="26" t="s">
        <v>15</v>
      </c>
      <c r="AI51" s="29" t="s">
        <v>31</v>
      </c>
      <c r="AJ51" s="26" t="s">
        <v>15</v>
      </c>
      <c r="AK51" s="29" t="s">
        <v>32</v>
      </c>
      <c r="AL51" s="26" t="s">
        <v>15</v>
      </c>
      <c r="AM51" s="29" t="s">
        <v>33</v>
      </c>
      <c r="AN51" s="26" t="s">
        <v>15</v>
      </c>
      <c r="AO51" s="29" t="s">
        <v>34</v>
      </c>
      <c r="AP51" s="26" t="s">
        <v>15</v>
      </c>
      <c r="AQ51" s="29" t="s">
        <v>13</v>
      </c>
      <c r="AR51" s="26" t="s">
        <v>15</v>
      </c>
      <c r="AS51" s="38" t="s">
        <v>25</v>
      </c>
      <c r="AT51" s="26" t="s">
        <v>15</v>
      </c>
    </row>
    <row r="52" spans="1:46" ht="16.5" thickTop="1"/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euil25"/>
  <dimension ref="A1:AT52"/>
  <sheetViews>
    <sheetView topLeftCell="AF1" workbookViewId="0">
      <selection activeCell="AU1" sqref="AU1"/>
    </sheetView>
  </sheetViews>
  <sheetFormatPr baseColWidth="10" defaultRowHeight="15.75"/>
  <cols>
    <col min="1" max="1" width="3.875" style="19" bestFit="1" customWidth="1"/>
    <col min="2" max="2" width="3.5" style="19" bestFit="1" customWidth="1"/>
    <col min="3" max="3" width="3.875" style="19" bestFit="1" customWidth="1"/>
    <col min="4" max="4" width="3.5" style="19" bestFit="1" customWidth="1"/>
    <col min="5" max="5" width="3.875" style="19" bestFit="1" customWidth="1"/>
    <col min="6" max="6" width="3.5" style="19" bestFit="1" customWidth="1"/>
    <col min="7" max="7" width="5.625" style="19" bestFit="1" customWidth="1"/>
    <col min="8" max="8" width="3.5" style="19" bestFit="1" customWidth="1"/>
    <col min="9" max="9" width="5.625" style="19" bestFit="1" customWidth="1"/>
    <col min="10" max="10" width="3.5" style="19" bestFit="1" customWidth="1"/>
    <col min="11" max="11" width="6.375" style="19" bestFit="1" customWidth="1"/>
    <col min="12" max="12" width="3.5" style="19" bestFit="1" customWidth="1"/>
    <col min="13" max="13" width="4.625" style="19" bestFit="1" customWidth="1"/>
    <col min="14" max="14" width="3.5" style="19" bestFit="1" customWidth="1"/>
    <col min="15" max="15" width="4.625" style="19" bestFit="1" customWidth="1"/>
    <col min="16" max="16" width="3.5" style="19" bestFit="1" customWidth="1"/>
    <col min="17" max="17" width="4.875" style="19" bestFit="1" customWidth="1"/>
    <col min="18" max="18" width="3.5" style="19" bestFit="1" customWidth="1"/>
    <col min="19" max="19" width="5.375" style="19" bestFit="1" customWidth="1"/>
    <col min="20" max="20" width="3.5" style="19" bestFit="1" customWidth="1"/>
    <col min="21" max="21" width="5.375" style="19" bestFit="1" customWidth="1"/>
    <col min="22" max="22" width="3.5" style="19" bestFit="1" customWidth="1"/>
    <col min="23" max="23" width="5.375" style="19" bestFit="1" customWidth="1"/>
    <col min="24" max="24" width="3.5" style="19" bestFit="1" customWidth="1"/>
    <col min="25" max="25" width="9" style="19" bestFit="1" customWidth="1"/>
    <col min="26" max="26" width="3.5" style="19" bestFit="1" customWidth="1"/>
    <col min="27" max="27" width="9" style="19" bestFit="1" customWidth="1"/>
    <col min="28" max="28" width="3.5" style="19" bestFit="1" customWidth="1"/>
    <col min="29" max="29" width="8.625" style="19" bestFit="1" customWidth="1"/>
    <col min="30" max="30" width="3.5" style="19" bestFit="1" customWidth="1"/>
    <col min="31" max="31" width="4.25" style="19" bestFit="1" customWidth="1"/>
    <col min="32" max="32" width="3.5" style="19" bestFit="1" customWidth="1"/>
    <col min="33" max="33" width="7.375" style="19" bestFit="1" customWidth="1"/>
    <col min="34" max="34" width="3.5" style="19" bestFit="1" customWidth="1"/>
    <col min="35" max="35" width="6.5" style="19" bestFit="1" customWidth="1"/>
    <col min="36" max="36" width="3.5" style="19" bestFit="1" customWidth="1"/>
    <col min="37" max="37" width="5.25" style="19" bestFit="1" customWidth="1"/>
    <col min="38" max="38" width="3.5" style="19" bestFit="1" customWidth="1"/>
    <col min="39" max="39" width="6.25" style="19" bestFit="1" customWidth="1"/>
    <col min="40" max="40" width="3.5" style="19" bestFit="1" customWidth="1"/>
    <col min="41" max="41" width="6.875" style="19" bestFit="1" customWidth="1"/>
    <col min="42" max="42" width="3.5" style="19" bestFit="1" customWidth="1"/>
    <col min="43" max="43" width="7.375" style="19" bestFit="1" customWidth="1"/>
    <col min="44" max="44" width="3.5" style="19" bestFit="1" customWidth="1"/>
    <col min="45" max="45" width="9" style="19" bestFit="1" customWidth="1"/>
    <col min="46" max="46" width="3.5" style="19" bestFit="1" customWidth="1"/>
    <col min="47" max="16384" width="11" style="19"/>
  </cols>
  <sheetData>
    <row r="1" spans="1:46" ht="16.5" thickBot="1">
      <c r="A1" s="35" t="s">
        <v>4</v>
      </c>
      <c r="B1" s="36" t="s">
        <v>15</v>
      </c>
      <c r="C1" s="35" t="s">
        <v>22</v>
      </c>
      <c r="D1" s="36" t="s">
        <v>15</v>
      </c>
      <c r="E1" s="35" t="s">
        <v>41</v>
      </c>
      <c r="F1" s="36" t="s">
        <v>15</v>
      </c>
      <c r="G1" s="35" t="s">
        <v>28</v>
      </c>
      <c r="H1" s="36" t="s">
        <v>15</v>
      </c>
      <c r="I1" s="35" t="s">
        <v>42</v>
      </c>
      <c r="J1" s="36" t="s">
        <v>15</v>
      </c>
      <c r="K1" s="35" t="s">
        <v>47</v>
      </c>
      <c r="L1" s="36" t="s">
        <v>15</v>
      </c>
      <c r="M1" s="35" t="s">
        <v>43</v>
      </c>
      <c r="N1" s="36" t="s">
        <v>15</v>
      </c>
      <c r="O1" s="37" t="s">
        <v>5</v>
      </c>
      <c r="P1" s="36" t="s">
        <v>15</v>
      </c>
      <c r="Q1" s="38" t="s">
        <v>7</v>
      </c>
      <c r="R1" s="36" t="s">
        <v>15</v>
      </c>
      <c r="S1" s="38" t="s">
        <v>24</v>
      </c>
      <c r="T1" s="36" t="s">
        <v>15</v>
      </c>
      <c r="U1" s="38" t="s">
        <v>35</v>
      </c>
      <c r="V1" s="36" t="s">
        <v>15</v>
      </c>
      <c r="W1" s="38" t="s">
        <v>44</v>
      </c>
      <c r="X1" s="36" t="s">
        <v>15</v>
      </c>
      <c r="Y1" s="38" t="s">
        <v>36</v>
      </c>
      <c r="Z1" s="36" t="s">
        <v>15</v>
      </c>
      <c r="AA1" s="38" t="s">
        <v>45</v>
      </c>
      <c r="AB1" s="36" t="s">
        <v>15</v>
      </c>
      <c r="AC1" s="39" t="s">
        <v>29</v>
      </c>
      <c r="AD1" s="36" t="s">
        <v>15</v>
      </c>
      <c r="AE1" s="39" t="s">
        <v>37</v>
      </c>
      <c r="AF1" s="36" t="s">
        <v>15</v>
      </c>
      <c r="AG1" s="39" t="s">
        <v>30</v>
      </c>
      <c r="AH1" s="36" t="s">
        <v>15</v>
      </c>
      <c r="AI1" s="39" t="s">
        <v>31</v>
      </c>
      <c r="AJ1" s="36" t="s">
        <v>15</v>
      </c>
      <c r="AK1" s="39" t="s">
        <v>32</v>
      </c>
      <c r="AL1" s="36" t="s">
        <v>15</v>
      </c>
      <c r="AM1" s="39" t="s">
        <v>33</v>
      </c>
      <c r="AN1" s="36" t="s">
        <v>15</v>
      </c>
      <c r="AO1" s="39" t="s">
        <v>34</v>
      </c>
      <c r="AP1" s="36" t="s">
        <v>15</v>
      </c>
      <c r="AQ1" s="39" t="s">
        <v>38</v>
      </c>
      <c r="AR1" s="36" t="s">
        <v>15</v>
      </c>
      <c r="AS1" s="38" t="s">
        <v>25</v>
      </c>
      <c r="AT1" s="36" t="s">
        <v>15</v>
      </c>
    </row>
    <row r="2" spans="1:46" s="24" customFormat="1" ht="16.5" thickTop="1">
      <c r="A2" s="20">
        <v>1</v>
      </c>
      <c r="B2" s="32">
        <v>25</v>
      </c>
      <c r="C2" s="20">
        <v>1</v>
      </c>
      <c r="D2" s="32">
        <v>25</v>
      </c>
      <c r="E2" s="20">
        <v>1</v>
      </c>
      <c r="F2" s="32">
        <v>25</v>
      </c>
      <c r="G2" s="20">
        <v>1</v>
      </c>
      <c r="H2" s="32">
        <v>25</v>
      </c>
      <c r="I2" s="20">
        <v>1</v>
      </c>
      <c r="J2" s="32">
        <v>15</v>
      </c>
      <c r="K2" s="20">
        <v>1</v>
      </c>
      <c r="L2" s="32">
        <v>25</v>
      </c>
      <c r="M2" s="20">
        <v>1</v>
      </c>
      <c r="N2" s="32">
        <v>25</v>
      </c>
      <c r="O2" s="33">
        <v>1</v>
      </c>
      <c r="P2" s="32">
        <v>25</v>
      </c>
      <c r="Q2" s="33">
        <v>1</v>
      </c>
      <c r="R2" s="32">
        <v>25</v>
      </c>
      <c r="S2" s="33">
        <v>1</v>
      </c>
      <c r="T2" s="32">
        <v>25</v>
      </c>
      <c r="U2" s="33">
        <v>1</v>
      </c>
      <c r="V2" s="32">
        <v>25</v>
      </c>
      <c r="W2" s="33">
        <v>1</v>
      </c>
      <c r="X2" s="32">
        <v>25</v>
      </c>
      <c r="Y2" s="33">
        <v>1</v>
      </c>
      <c r="Z2" s="32">
        <v>25</v>
      </c>
      <c r="AA2" s="33">
        <v>1</v>
      </c>
      <c r="AB2" s="32">
        <v>25</v>
      </c>
      <c r="AC2" s="34">
        <v>1</v>
      </c>
      <c r="AD2" s="32">
        <v>1</v>
      </c>
      <c r="AE2" s="34">
        <v>1</v>
      </c>
      <c r="AF2" s="32">
        <v>1</v>
      </c>
      <c r="AG2" s="34">
        <v>1</v>
      </c>
      <c r="AH2" s="32">
        <v>1</v>
      </c>
      <c r="AI2" s="34">
        <v>1</v>
      </c>
      <c r="AJ2" s="32">
        <v>1</v>
      </c>
      <c r="AK2" s="34">
        <v>1</v>
      </c>
      <c r="AL2" s="32">
        <v>1</v>
      </c>
      <c r="AM2" s="34">
        <v>1</v>
      </c>
      <c r="AN2" s="32">
        <v>1</v>
      </c>
      <c r="AO2" s="34">
        <v>1</v>
      </c>
      <c r="AP2" s="32">
        <v>1</v>
      </c>
      <c r="AQ2" s="34">
        <v>1</v>
      </c>
      <c r="AR2" s="32">
        <v>1</v>
      </c>
      <c r="AS2" s="33">
        <v>0</v>
      </c>
      <c r="AT2" s="32">
        <v>25</v>
      </c>
    </row>
    <row r="3" spans="1:46">
      <c r="A3" s="21">
        <v>62</v>
      </c>
      <c r="B3" s="30">
        <v>25</v>
      </c>
      <c r="C3" s="21">
        <v>72</v>
      </c>
      <c r="D3" s="30">
        <v>25</v>
      </c>
      <c r="E3" s="21">
        <v>92</v>
      </c>
      <c r="F3" s="30">
        <v>25</v>
      </c>
      <c r="G3" s="21">
        <v>77</v>
      </c>
      <c r="H3" s="30">
        <v>25</v>
      </c>
      <c r="I3" s="21">
        <v>86</v>
      </c>
      <c r="J3" s="30">
        <v>25</v>
      </c>
      <c r="K3" s="21">
        <v>133</v>
      </c>
      <c r="L3" s="30">
        <v>25</v>
      </c>
      <c r="M3" s="21">
        <v>170</v>
      </c>
      <c r="N3" s="30">
        <v>25</v>
      </c>
      <c r="O3" s="22">
        <v>430</v>
      </c>
      <c r="P3" s="30">
        <v>25</v>
      </c>
      <c r="Q3" s="22">
        <v>1100</v>
      </c>
      <c r="R3" s="30">
        <v>25</v>
      </c>
      <c r="S3" s="22">
        <v>2450</v>
      </c>
      <c r="T3" s="30">
        <v>25</v>
      </c>
      <c r="U3" s="22">
        <v>6250</v>
      </c>
      <c r="V3" s="30">
        <v>25</v>
      </c>
      <c r="W3" s="22">
        <v>9300</v>
      </c>
      <c r="X3" s="30">
        <v>25</v>
      </c>
      <c r="Y3" s="22">
        <v>10200</v>
      </c>
      <c r="Z3" s="30">
        <v>25</v>
      </c>
      <c r="AA3" s="22">
        <v>14200</v>
      </c>
      <c r="AB3" s="30">
        <v>25</v>
      </c>
      <c r="AC3" s="31">
        <v>330</v>
      </c>
      <c r="AD3" s="30">
        <v>2</v>
      </c>
      <c r="AE3" s="31">
        <v>620</v>
      </c>
      <c r="AF3" s="30">
        <v>2</v>
      </c>
      <c r="AG3" s="31">
        <v>100</v>
      </c>
      <c r="AH3" s="30">
        <v>2</v>
      </c>
      <c r="AI3" s="31">
        <v>100</v>
      </c>
      <c r="AJ3" s="30">
        <v>2</v>
      </c>
      <c r="AK3" s="31">
        <v>420</v>
      </c>
      <c r="AL3" s="30">
        <v>2</v>
      </c>
      <c r="AM3" s="31">
        <v>800</v>
      </c>
      <c r="AN3" s="30">
        <v>2</v>
      </c>
      <c r="AO3" s="31">
        <v>800</v>
      </c>
      <c r="AP3" s="30">
        <v>2</v>
      </c>
      <c r="AQ3" s="31">
        <v>800</v>
      </c>
      <c r="AR3" s="30">
        <v>2</v>
      </c>
      <c r="AS3" s="22">
        <v>4000</v>
      </c>
      <c r="AT3" s="30">
        <v>25</v>
      </c>
    </row>
    <row r="4" spans="1:46">
      <c r="A4" s="21"/>
      <c r="B4" s="30">
        <v>24</v>
      </c>
      <c r="C4" s="21">
        <v>73</v>
      </c>
      <c r="D4" s="30">
        <v>24</v>
      </c>
      <c r="E4" s="21">
        <v>93</v>
      </c>
      <c r="F4" s="30">
        <v>24</v>
      </c>
      <c r="G4" s="21">
        <v>78</v>
      </c>
      <c r="H4" s="30">
        <v>24</v>
      </c>
      <c r="I4" s="21">
        <v>87</v>
      </c>
      <c r="J4" s="30">
        <v>24</v>
      </c>
      <c r="K4" s="21">
        <v>134</v>
      </c>
      <c r="L4" s="30">
        <v>24</v>
      </c>
      <c r="M4" s="21">
        <v>171</v>
      </c>
      <c r="N4" s="30">
        <v>24</v>
      </c>
      <c r="O4" s="22">
        <v>431</v>
      </c>
      <c r="P4" s="30">
        <v>24</v>
      </c>
      <c r="Q4" s="22">
        <v>1101</v>
      </c>
      <c r="R4" s="30">
        <v>24</v>
      </c>
      <c r="S4" s="22">
        <v>2451</v>
      </c>
      <c r="T4" s="30">
        <v>24</v>
      </c>
      <c r="U4" s="22">
        <v>6251</v>
      </c>
      <c r="V4" s="30">
        <v>24</v>
      </c>
      <c r="W4" s="22">
        <v>9301</v>
      </c>
      <c r="X4" s="30">
        <v>24</v>
      </c>
      <c r="Y4" s="22">
        <v>10201</v>
      </c>
      <c r="Z4" s="30">
        <v>24</v>
      </c>
      <c r="AA4" s="22">
        <v>14201</v>
      </c>
      <c r="AB4" s="30">
        <v>24</v>
      </c>
      <c r="AC4" s="31"/>
      <c r="AD4" s="30"/>
      <c r="AE4" s="31"/>
      <c r="AF4" s="30"/>
      <c r="AG4" s="31"/>
      <c r="AH4" s="30"/>
      <c r="AI4" s="31"/>
      <c r="AJ4" s="30"/>
      <c r="AK4" s="31"/>
      <c r="AL4" s="30"/>
      <c r="AM4" s="31"/>
      <c r="AN4" s="30"/>
      <c r="AO4" s="31"/>
      <c r="AP4" s="30"/>
      <c r="AQ4" s="31"/>
      <c r="AR4" s="30"/>
      <c r="AS4" s="22">
        <v>4001</v>
      </c>
      <c r="AT4" s="30">
        <v>24</v>
      </c>
    </row>
    <row r="5" spans="1:46">
      <c r="A5" s="21">
        <v>63</v>
      </c>
      <c r="B5" s="30">
        <v>24</v>
      </c>
      <c r="C5" s="21">
        <v>74</v>
      </c>
      <c r="D5" s="30">
        <v>24</v>
      </c>
      <c r="E5" s="21">
        <v>94</v>
      </c>
      <c r="F5" s="30">
        <v>24</v>
      </c>
      <c r="G5" s="21">
        <v>79</v>
      </c>
      <c r="H5" s="30">
        <v>24</v>
      </c>
      <c r="I5" s="21">
        <v>88</v>
      </c>
      <c r="J5" s="30">
        <v>24</v>
      </c>
      <c r="K5" s="21">
        <v>136</v>
      </c>
      <c r="L5" s="30">
        <v>24</v>
      </c>
      <c r="M5" s="21">
        <v>174</v>
      </c>
      <c r="N5" s="30">
        <v>24</v>
      </c>
      <c r="O5" s="22">
        <v>440</v>
      </c>
      <c r="P5" s="30">
        <v>24</v>
      </c>
      <c r="Q5" s="22">
        <v>1120</v>
      </c>
      <c r="R5" s="30">
        <v>24</v>
      </c>
      <c r="S5" s="22">
        <v>2500</v>
      </c>
      <c r="T5" s="30">
        <v>24</v>
      </c>
      <c r="U5" s="22">
        <v>6400</v>
      </c>
      <c r="V5" s="30">
        <v>24</v>
      </c>
      <c r="W5" s="22">
        <v>9450</v>
      </c>
      <c r="X5" s="30">
        <v>24</v>
      </c>
      <c r="Y5" s="22">
        <v>10400</v>
      </c>
      <c r="Z5" s="30">
        <v>24</v>
      </c>
      <c r="AA5" s="22">
        <v>15000</v>
      </c>
      <c r="AB5" s="30">
        <v>24</v>
      </c>
      <c r="AC5" s="31">
        <v>340</v>
      </c>
      <c r="AD5" s="30">
        <v>3</v>
      </c>
      <c r="AE5" s="31">
        <v>640</v>
      </c>
      <c r="AF5" s="30">
        <v>3</v>
      </c>
      <c r="AG5" s="31"/>
      <c r="AH5" s="30">
        <v>3</v>
      </c>
      <c r="AI5" s="31"/>
      <c r="AJ5" s="30">
        <v>3</v>
      </c>
      <c r="AK5" s="31">
        <v>440</v>
      </c>
      <c r="AL5" s="30">
        <v>3</v>
      </c>
      <c r="AM5" s="31">
        <v>900</v>
      </c>
      <c r="AN5" s="30">
        <v>3</v>
      </c>
      <c r="AO5" s="31">
        <v>900</v>
      </c>
      <c r="AP5" s="30">
        <v>3</v>
      </c>
      <c r="AQ5" s="31">
        <v>900</v>
      </c>
      <c r="AR5" s="30">
        <v>3</v>
      </c>
      <c r="AS5" s="22">
        <v>4200</v>
      </c>
      <c r="AT5" s="30">
        <v>24</v>
      </c>
    </row>
    <row r="6" spans="1:46">
      <c r="A6" s="21"/>
      <c r="B6" s="30">
        <v>23</v>
      </c>
      <c r="C6" s="21">
        <v>75</v>
      </c>
      <c r="D6" s="30">
        <v>23</v>
      </c>
      <c r="E6" s="21">
        <v>95</v>
      </c>
      <c r="F6" s="30">
        <v>23</v>
      </c>
      <c r="G6" s="21">
        <v>80</v>
      </c>
      <c r="H6" s="30">
        <v>23</v>
      </c>
      <c r="I6" s="21">
        <v>89</v>
      </c>
      <c r="J6" s="30">
        <v>23</v>
      </c>
      <c r="K6" s="21">
        <v>137</v>
      </c>
      <c r="L6" s="30">
        <v>23</v>
      </c>
      <c r="M6" s="21">
        <v>175</v>
      </c>
      <c r="N6" s="30">
        <v>23</v>
      </c>
      <c r="O6" s="22">
        <v>441</v>
      </c>
      <c r="P6" s="30">
        <v>23</v>
      </c>
      <c r="Q6" s="22">
        <v>1121</v>
      </c>
      <c r="R6" s="30">
        <v>23</v>
      </c>
      <c r="S6" s="22">
        <v>2501</v>
      </c>
      <c r="T6" s="30">
        <v>23</v>
      </c>
      <c r="U6" s="22">
        <v>6401</v>
      </c>
      <c r="V6" s="30">
        <v>23</v>
      </c>
      <c r="W6" s="22">
        <v>9451</v>
      </c>
      <c r="X6" s="30">
        <v>23</v>
      </c>
      <c r="Y6" s="22">
        <v>10401</v>
      </c>
      <c r="Z6" s="30">
        <v>23</v>
      </c>
      <c r="AA6" s="22">
        <v>15001</v>
      </c>
      <c r="AB6" s="30">
        <v>23</v>
      </c>
      <c r="AC6" s="31"/>
      <c r="AD6" s="30"/>
      <c r="AE6" s="31"/>
      <c r="AF6" s="30"/>
      <c r="AG6" s="31"/>
      <c r="AH6" s="30"/>
      <c r="AI6" s="31"/>
      <c r="AJ6" s="30"/>
      <c r="AK6" s="31"/>
      <c r="AL6" s="30"/>
      <c r="AM6" s="31"/>
      <c r="AN6" s="30"/>
      <c r="AO6" s="31"/>
      <c r="AP6" s="30"/>
      <c r="AQ6" s="31"/>
      <c r="AR6" s="30"/>
      <c r="AS6" s="22">
        <v>4201</v>
      </c>
      <c r="AT6" s="30">
        <v>23</v>
      </c>
    </row>
    <row r="7" spans="1:46">
      <c r="A7" s="21">
        <v>64</v>
      </c>
      <c r="B7" s="30">
        <v>23</v>
      </c>
      <c r="C7" s="21">
        <v>76</v>
      </c>
      <c r="D7" s="30">
        <v>23</v>
      </c>
      <c r="E7" s="21">
        <v>96</v>
      </c>
      <c r="F7" s="30">
        <v>23</v>
      </c>
      <c r="G7" s="21">
        <v>81</v>
      </c>
      <c r="H7" s="30">
        <v>23</v>
      </c>
      <c r="I7" s="21">
        <v>90</v>
      </c>
      <c r="J7" s="30">
        <v>23</v>
      </c>
      <c r="K7" s="21">
        <v>140</v>
      </c>
      <c r="L7" s="30">
        <v>23</v>
      </c>
      <c r="M7" s="21">
        <v>178</v>
      </c>
      <c r="N7" s="30">
        <v>23</v>
      </c>
      <c r="O7" s="22">
        <v>450</v>
      </c>
      <c r="P7" s="30">
        <v>23</v>
      </c>
      <c r="Q7" s="22">
        <v>1140</v>
      </c>
      <c r="R7" s="30">
        <v>23</v>
      </c>
      <c r="S7" s="22">
        <v>2550</v>
      </c>
      <c r="T7" s="30">
        <v>23</v>
      </c>
      <c r="U7" s="22">
        <v>6550</v>
      </c>
      <c r="V7" s="30">
        <v>23</v>
      </c>
      <c r="W7" s="22">
        <v>10000</v>
      </c>
      <c r="X7" s="30">
        <v>23</v>
      </c>
      <c r="Y7" s="22">
        <v>11000</v>
      </c>
      <c r="Z7" s="30">
        <v>23</v>
      </c>
      <c r="AA7" s="22">
        <v>15400</v>
      </c>
      <c r="AB7" s="30">
        <v>23</v>
      </c>
      <c r="AC7" s="31">
        <v>350</v>
      </c>
      <c r="AD7" s="30">
        <v>4</v>
      </c>
      <c r="AE7" s="31">
        <v>660</v>
      </c>
      <c r="AF7" s="30">
        <v>4</v>
      </c>
      <c r="AG7" s="31"/>
      <c r="AH7" s="30">
        <v>4</v>
      </c>
      <c r="AI7" s="31">
        <v>120</v>
      </c>
      <c r="AJ7" s="30">
        <v>4</v>
      </c>
      <c r="AK7" s="31">
        <v>460</v>
      </c>
      <c r="AL7" s="30">
        <v>4</v>
      </c>
      <c r="AM7" s="31">
        <v>1000</v>
      </c>
      <c r="AN7" s="30">
        <v>4</v>
      </c>
      <c r="AO7" s="31">
        <v>1000</v>
      </c>
      <c r="AP7" s="30">
        <v>4</v>
      </c>
      <c r="AQ7" s="31">
        <v>1000</v>
      </c>
      <c r="AR7" s="30">
        <v>4</v>
      </c>
      <c r="AS7" s="22">
        <v>4400</v>
      </c>
      <c r="AT7" s="30">
        <v>23</v>
      </c>
    </row>
    <row r="8" spans="1:46">
      <c r="A8" s="21"/>
      <c r="B8" s="30">
        <v>22</v>
      </c>
      <c r="C8" s="21">
        <v>77</v>
      </c>
      <c r="D8" s="30">
        <v>22</v>
      </c>
      <c r="E8" s="21">
        <v>97</v>
      </c>
      <c r="F8" s="30">
        <v>22</v>
      </c>
      <c r="G8" s="21">
        <v>82</v>
      </c>
      <c r="H8" s="30">
        <v>22</v>
      </c>
      <c r="I8" s="21">
        <v>91</v>
      </c>
      <c r="J8" s="30">
        <v>22</v>
      </c>
      <c r="K8" s="21">
        <v>141</v>
      </c>
      <c r="L8" s="30">
        <v>22</v>
      </c>
      <c r="M8" s="21">
        <v>179</v>
      </c>
      <c r="N8" s="30">
        <v>22</v>
      </c>
      <c r="O8" s="22">
        <v>451</v>
      </c>
      <c r="P8" s="30">
        <v>22</v>
      </c>
      <c r="Q8" s="22">
        <v>1141</v>
      </c>
      <c r="R8" s="30">
        <v>22</v>
      </c>
      <c r="S8" s="22">
        <v>2551</v>
      </c>
      <c r="T8" s="30">
        <v>22</v>
      </c>
      <c r="U8" s="22">
        <v>6551</v>
      </c>
      <c r="V8" s="30">
        <v>22</v>
      </c>
      <c r="W8" s="22">
        <v>10001</v>
      </c>
      <c r="X8" s="30">
        <v>22</v>
      </c>
      <c r="Y8" s="22">
        <v>11001</v>
      </c>
      <c r="Z8" s="30">
        <v>22</v>
      </c>
      <c r="AA8" s="22">
        <v>15401</v>
      </c>
      <c r="AB8" s="30">
        <v>22</v>
      </c>
      <c r="AC8" s="31"/>
      <c r="AD8" s="30"/>
      <c r="AE8" s="31"/>
      <c r="AF8" s="30"/>
      <c r="AG8" s="31"/>
      <c r="AH8" s="30"/>
      <c r="AI8" s="31"/>
      <c r="AJ8" s="30"/>
      <c r="AK8" s="31"/>
      <c r="AL8" s="30"/>
      <c r="AM8" s="31"/>
      <c r="AN8" s="30"/>
      <c r="AO8" s="31"/>
      <c r="AP8" s="30"/>
      <c r="AQ8" s="31"/>
      <c r="AR8" s="30"/>
      <c r="AS8" s="22">
        <v>4401</v>
      </c>
      <c r="AT8" s="30">
        <v>22</v>
      </c>
    </row>
    <row r="9" spans="1:46">
      <c r="A9" s="21">
        <v>65</v>
      </c>
      <c r="B9" s="30">
        <v>22</v>
      </c>
      <c r="C9" s="21">
        <v>78</v>
      </c>
      <c r="D9" s="30">
        <v>22</v>
      </c>
      <c r="E9" s="21">
        <v>98</v>
      </c>
      <c r="F9" s="30">
        <v>22</v>
      </c>
      <c r="G9" s="21">
        <v>84</v>
      </c>
      <c r="H9" s="30">
        <v>22</v>
      </c>
      <c r="I9" s="21">
        <v>93</v>
      </c>
      <c r="J9" s="30">
        <v>22</v>
      </c>
      <c r="K9" s="21">
        <v>144</v>
      </c>
      <c r="L9" s="30">
        <v>22</v>
      </c>
      <c r="M9" s="21">
        <v>182</v>
      </c>
      <c r="N9" s="30">
        <v>22</v>
      </c>
      <c r="O9" s="22">
        <v>460</v>
      </c>
      <c r="P9" s="30">
        <v>22</v>
      </c>
      <c r="Q9" s="22">
        <v>1160</v>
      </c>
      <c r="R9" s="30">
        <v>22</v>
      </c>
      <c r="S9" s="22">
        <v>3000</v>
      </c>
      <c r="T9" s="30">
        <v>22</v>
      </c>
      <c r="U9" s="22">
        <v>7100</v>
      </c>
      <c r="V9" s="30">
        <v>22</v>
      </c>
      <c r="W9" s="22">
        <v>10150</v>
      </c>
      <c r="X9" s="30">
        <v>22</v>
      </c>
      <c r="Y9" s="22">
        <v>11200</v>
      </c>
      <c r="Z9" s="30">
        <v>22</v>
      </c>
      <c r="AA9" s="22">
        <v>16200</v>
      </c>
      <c r="AB9" s="30">
        <v>22</v>
      </c>
      <c r="AC9" s="31">
        <v>360</v>
      </c>
      <c r="AD9" s="30">
        <v>5</v>
      </c>
      <c r="AE9" s="31">
        <v>680</v>
      </c>
      <c r="AF9" s="30">
        <v>5</v>
      </c>
      <c r="AG9" s="31">
        <v>110</v>
      </c>
      <c r="AH9" s="30">
        <v>5</v>
      </c>
      <c r="AI9" s="31"/>
      <c r="AJ9" s="30">
        <v>5</v>
      </c>
      <c r="AK9" s="31">
        <v>480</v>
      </c>
      <c r="AL9" s="30">
        <v>5</v>
      </c>
      <c r="AM9" s="31">
        <v>1100</v>
      </c>
      <c r="AN9" s="30">
        <v>5</v>
      </c>
      <c r="AO9" s="31">
        <v>1100</v>
      </c>
      <c r="AP9" s="30">
        <v>5</v>
      </c>
      <c r="AQ9" s="31">
        <v>1100</v>
      </c>
      <c r="AR9" s="30">
        <v>5</v>
      </c>
      <c r="AS9" s="22">
        <v>5000</v>
      </c>
      <c r="AT9" s="30">
        <v>22</v>
      </c>
    </row>
    <row r="10" spans="1:46">
      <c r="A10" s="21"/>
      <c r="B10" s="30">
        <v>21</v>
      </c>
      <c r="C10" s="21">
        <v>79</v>
      </c>
      <c r="D10" s="30">
        <v>21</v>
      </c>
      <c r="E10" s="21">
        <v>99</v>
      </c>
      <c r="F10" s="30">
        <v>21</v>
      </c>
      <c r="G10" s="21">
        <v>85</v>
      </c>
      <c r="H10" s="30">
        <v>21</v>
      </c>
      <c r="I10" s="21">
        <v>94</v>
      </c>
      <c r="J10" s="30">
        <v>21</v>
      </c>
      <c r="K10" s="21">
        <v>145</v>
      </c>
      <c r="L10" s="30">
        <v>21</v>
      </c>
      <c r="M10" s="21">
        <v>183</v>
      </c>
      <c r="N10" s="30">
        <v>21</v>
      </c>
      <c r="O10" s="22">
        <v>461</v>
      </c>
      <c r="P10" s="30">
        <v>21</v>
      </c>
      <c r="Q10" s="22">
        <v>1161</v>
      </c>
      <c r="R10" s="30">
        <v>21</v>
      </c>
      <c r="S10" s="22">
        <v>3001</v>
      </c>
      <c r="T10" s="30">
        <v>21</v>
      </c>
      <c r="U10" s="22">
        <v>7101</v>
      </c>
      <c r="V10" s="30">
        <v>21</v>
      </c>
      <c r="W10" s="22">
        <v>10151</v>
      </c>
      <c r="X10" s="30">
        <v>21</v>
      </c>
      <c r="Y10" s="22">
        <v>11201</v>
      </c>
      <c r="Z10" s="30">
        <v>21</v>
      </c>
      <c r="AA10" s="22">
        <v>16201</v>
      </c>
      <c r="AB10" s="30">
        <v>21</v>
      </c>
      <c r="AC10" s="31"/>
      <c r="AD10" s="30"/>
      <c r="AE10" s="31"/>
      <c r="AF10" s="30"/>
      <c r="AG10" s="31"/>
      <c r="AH10" s="30"/>
      <c r="AI10" s="31"/>
      <c r="AJ10" s="30"/>
      <c r="AK10" s="31"/>
      <c r="AL10" s="30"/>
      <c r="AM10" s="31"/>
      <c r="AN10" s="30"/>
      <c r="AO10" s="31"/>
      <c r="AP10" s="30"/>
      <c r="AQ10" s="31"/>
      <c r="AR10" s="30"/>
      <c r="AS10" s="22">
        <v>5001</v>
      </c>
      <c r="AT10" s="30">
        <v>21</v>
      </c>
    </row>
    <row r="11" spans="1:46">
      <c r="A11" s="21">
        <v>66</v>
      </c>
      <c r="B11" s="30">
        <v>21</v>
      </c>
      <c r="C11" s="21">
        <v>80</v>
      </c>
      <c r="D11" s="30">
        <v>21</v>
      </c>
      <c r="E11" s="21">
        <v>100</v>
      </c>
      <c r="F11" s="30">
        <v>21</v>
      </c>
      <c r="G11" s="21">
        <v>87</v>
      </c>
      <c r="H11" s="30">
        <v>21</v>
      </c>
      <c r="I11" s="21">
        <v>96</v>
      </c>
      <c r="J11" s="30">
        <v>21</v>
      </c>
      <c r="K11" s="21">
        <v>148</v>
      </c>
      <c r="L11" s="30">
        <v>21</v>
      </c>
      <c r="M11" s="21">
        <v>186</v>
      </c>
      <c r="N11" s="30">
        <v>21</v>
      </c>
      <c r="O11" s="22">
        <v>470</v>
      </c>
      <c r="P11" s="30">
        <v>21</v>
      </c>
      <c r="Q11" s="22">
        <v>1180</v>
      </c>
      <c r="R11" s="30">
        <v>21</v>
      </c>
      <c r="S11" s="22">
        <v>3050</v>
      </c>
      <c r="T11" s="30">
        <v>21</v>
      </c>
      <c r="U11" s="22">
        <v>7200</v>
      </c>
      <c r="V11" s="30">
        <v>21</v>
      </c>
      <c r="W11" s="22">
        <v>10300</v>
      </c>
      <c r="X11" s="30">
        <v>21</v>
      </c>
      <c r="Y11" s="22">
        <v>11400</v>
      </c>
      <c r="Z11" s="30">
        <v>21</v>
      </c>
      <c r="AA11" s="22">
        <v>17000</v>
      </c>
      <c r="AB11" s="30">
        <v>21</v>
      </c>
      <c r="AC11" s="31">
        <v>370</v>
      </c>
      <c r="AD11" s="30">
        <v>6</v>
      </c>
      <c r="AE11" s="31">
        <v>700</v>
      </c>
      <c r="AF11" s="30">
        <v>6</v>
      </c>
      <c r="AG11" s="31"/>
      <c r="AH11" s="30">
        <v>6</v>
      </c>
      <c r="AI11" s="31">
        <v>140</v>
      </c>
      <c r="AJ11" s="30">
        <v>6</v>
      </c>
      <c r="AK11" s="31">
        <v>500</v>
      </c>
      <c r="AL11" s="30">
        <v>6</v>
      </c>
      <c r="AM11" s="31">
        <v>1200</v>
      </c>
      <c r="AN11" s="30">
        <v>6</v>
      </c>
      <c r="AO11" s="31">
        <v>1200</v>
      </c>
      <c r="AP11" s="30">
        <v>6</v>
      </c>
      <c r="AQ11" s="31">
        <v>1200</v>
      </c>
      <c r="AR11" s="30">
        <v>6</v>
      </c>
      <c r="AS11" s="22">
        <v>5150</v>
      </c>
      <c r="AT11" s="30">
        <v>21</v>
      </c>
    </row>
    <row r="12" spans="1:46">
      <c r="A12" s="21">
        <v>67</v>
      </c>
      <c r="B12" s="30">
        <v>20</v>
      </c>
      <c r="C12" s="21">
        <v>81</v>
      </c>
      <c r="D12" s="30">
        <v>20</v>
      </c>
      <c r="E12" s="21">
        <v>101</v>
      </c>
      <c r="F12" s="30">
        <v>20</v>
      </c>
      <c r="G12" s="21">
        <v>88</v>
      </c>
      <c r="H12" s="30">
        <v>20</v>
      </c>
      <c r="I12" s="21">
        <v>97</v>
      </c>
      <c r="J12" s="30">
        <v>20</v>
      </c>
      <c r="K12" s="21">
        <v>149</v>
      </c>
      <c r="L12" s="30">
        <v>20</v>
      </c>
      <c r="M12" s="21">
        <v>187</v>
      </c>
      <c r="N12" s="30">
        <v>20</v>
      </c>
      <c r="O12" s="22">
        <v>471</v>
      </c>
      <c r="P12" s="30">
        <v>20</v>
      </c>
      <c r="Q12" s="22">
        <v>1181</v>
      </c>
      <c r="R12" s="30">
        <v>20</v>
      </c>
      <c r="S12" s="22">
        <v>3051</v>
      </c>
      <c r="T12" s="30">
        <v>20</v>
      </c>
      <c r="U12" s="22">
        <v>7201</v>
      </c>
      <c r="V12" s="30">
        <v>20</v>
      </c>
      <c r="W12" s="22">
        <v>10301</v>
      </c>
      <c r="X12" s="30">
        <v>20</v>
      </c>
      <c r="Y12" s="22">
        <v>11401</v>
      </c>
      <c r="Z12" s="30">
        <v>20</v>
      </c>
      <c r="AA12" s="22">
        <v>17001</v>
      </c>
      <c r="AB12" s="30">
        <v>20</v>
      </c>
      <c r="AC12" s="31"/>
      <c r="AD12" s="30"/>
      <c r="AE12" s="31"/>
      <c r="AF12" s="30"/>
      <c r="AG12" s="31"/>
      <c r="AH12" s="30"/>
      <c r="AI12" s="31"/>
      <c r="AJ12" s="30"/>
      <c r="AK12" s="31"/>
      <c r="AL12" s="30"/>
      <c r="AM12" s="31"/>
      <c r="AN12" s="30"/>
      <c r="AO12" s="31"/>
      <c r="AP12" s="30"/>
      <c r="AQ12" s="31"/>
      <c r="AR12" s="30"/>
      <c r="AS12" s="22">
        <v>5151</v>
      </c>
      <c r="AT12" s="30">
        <v>20</v>
      </c>
    </row>
    <row r="13" spans="1:46">
      <c r="A13" s="21">
        <v>68</v>
      </c>
      <c r="B13" s="30">
        <v>20</v>
      </c>
      <c r="C13" s="21">
        <v>82</v>
      </c>
      <c r="D13" s="30">
        <v>20</v>
      </c>
      <c r="E13" s="21">
        <v>102</v>
      </c>
      <c r="F13" s="30">
        <v>20</v>
      </c>
      <c r="G13" s="21">
        <v>90</v>
      </c>
      <c r="H13" s="30">
        <v>20</v>
      </c>
      <c r="I13" s="21">
        <v>99</v>
      </c>
      <c r="J13" s="30">
        <v>20</v>
      </c>
      <c r="K13" s="21">
        <v>152</v>
      </c>
      <c r="L13" s="30">
        <v>20</v>
      </c>
      <c r="M13" s="21">
        <v>190</v>
      </c>
      <c r="N13" s="30">
        <v>20</v>
      </c>
      <c r="O13" s="22">
        <v>480</v>
      </c>
      <c r="P13" s="30">
        <v>20</v>
      </c>
      <c r="Q13" s="22">
        <v>1200</v>
      </c>
      <c r="R13" s="30">
        <v>20</v>
      </c>
      <c r="S13" s="22">
        <v>3100</v>
      </c>
      <c r="T13" s="30">
        <v>20</v>
      </c>
      <c r="U13" s="22">
        <v>7300</v>
      </c>
      <c r="V13" s="30">
        <v>20</v>
      </c>
      <c r="W13" s="22">
        <v>10450</v>
      </c>
      <c r="X13" s="30">
        <v>20</v>
      </c>
      <c r="Y13" s="22">
        <v>12000</v>
      </c>
      <c r="Z13" s="30">
        <v>20</v>
      </c>
      <c r="AA13" s="22">
        <v>17400</v>
      </c>
      <c r="AB13" s="30">
        <v>20</v>
      </c>
      <c r="AC13" s="31">
        <v>380</v>
      </c>
      <c r="AD13" s="30">
        <v>7</v>
      </c>
      <c r="AE13" s="31">
        <v>720</v>
      </c>
      <c r="AF13" s="30">
        <v>7</v>
      </c>
      <c r="AG13" s="31">
        <v>120</v>
      </c>
      <c r="AH13" s="30">
        <v>7</v>
      </c>
      <c r="AI13" s="31"/>
      <c r="AJ13" s="30">
        <v>7</v>
      </c>
      <c r="AK13" s="31">
        <v>525</v>
      </c>
      <c r="AL13" s="30">
        <v>7</v>
      </c>
      <c r="AM13" s="31">
        <v>1300</v>
      </c>
      <c r="AN13" s="30">
        <v>7</v>
      </c>
      <c r="AO13" s="31">
        <v>1300</v>
      </c>
      <c r="AP13" s="30">
        <v>7</v>
      </c>
      <c r="AQ13" s="31">
        <v>1300</v>
      </c>
      <c r="AR13" s="30">
        <v>7</v>
      </c>
      <c r="AS13" s="22">
        <v>5300</v>
      </c>
      <c r="AT13" s="30">
        <v>20</v>
      </c>
    </row>
    <row r="14" spans="1:46">
      <c r="A14" s="21">
        <v>69</v>
      </c>
      <c r="B14" s="30">
        <v>19</v>
      </c>
      <c r="C14" s="21">
        <v>83</v>
      </c>
      <c r="D14" s="30">
        <v>19</v>
      </c>
      <c r="E14" s="21">
        <v>103</v>
      </c>
      <c r="F14" s="30">
        <v>19</v>
      </c>
      <c r="G14" s="21">
        <v>91</v>
      </c>
      <c r="H14" s="30">
        <v>19</v>
      </c>
      <c r="I14" s="21">
        <v>100</v>
      </c>
      <c r="J14" s="30">
        <v>19</v>
      </c>
      <c r="K14" s="21">
        <v>153</v>
      </c>
      <c r="L14" s="30">
        <v>19</v>
      </c>
      <c r="M14" s="21">
        <v>191</v>
      </c>
      <c r="N14" s="30">
        <v>19</v>
      </c>
      <c r="O14" s="22">
        <v>481</v>
      </c>
      <c r="P14" s="30">
        <v>19</v>
      </c>
      <c r="Q14" s="22">
        <v>1201</v>
      </c>
      <c r="R14" s="30">
        <v>19</v>
      </c>
      <c r="S14" s="22">
        <v>3101</v>
      </c>
      <c r="T14" s="30">
        <v>19</v>
      </c>
      <c r="U14" s="22">
        <v>7301</v>
      </c>
      <c r="V14" s="30">
        <v>19</v>
      </c>
      <c r="W14" s="22">
        <v>10451</v>
      </c>
      <c r="X14" s="30">
        <v>19</v>
      </c>
      <c r="Y14" s="22">
        <v>12001</v>
      </c>
      <c r="Z14" s="30">
        <v>19</v>
      </c>
      <c r="AA14" s="22">
        <v>17401</v>
      </c>
      <c r="AB14" s="30">
        <v>19</v>
      </c>
      <c r="AC14" s="31"/>
      <c r="AD14" s="30"/>
      <c r="AE14" s="31"/>
      <c r="AF14" s="30"/>
      <c r="AG14" s="31"/>
      <c r="AH14" s="30"/>
      <c r="AI14" s="31"/>
      <c r="AJ14" s="30"/>
      <c r="AK14" s="31"/>
      <c r="AL14" s="30"/>
      <c r="AM14" s="31"/>
      <c r="AN14" s="30"/>
      <c r="AO14" s="31"/>
      <c r="AP14" s="30"/>
      <c r="AQ14" s="31"/>
      <c r="AR14" s="30"/>
      <c r="AS14" s="22">
        <v>5301</v>
      </c>
      <c r="AT14" s="30">
        <v>19</v>
      </c>
    </row>
    <row r="15" spans="1:46">
      <c r="A15" s="21">
        <v>70</v>
      </c>
      <c r="B15" s="30">
        <v>19</v>
      </c>
      <c r="C15" s="21">
        <v>84</v>
      </c>
      <c r="D15" s="30">
        <v>19</v>
      </c>
      <c r="E15" s="21">
        <v>104</v>
      </c>
      <c r="F15" s="30">
        <v>19</v>
      </c>
      <c r="G15" s="21">
        <v>94</v>
      </c>
      <c r="H15" s="30">
        <v>19</v>
      </c>
      <c r="I15" s="21">
        <v>102</v>
      </c>
      <c r="J15" s="30">
        <v>19</v>
      </c>
      <c r="K15" s="21">
        <v>156</v>
      </c>
      <c r="L15" s="30">
        <v>19</v>
      </c>
      <c r="M15" s="21">
        <v>194</v>
      </c>
      <c r="N15" s="30">
        <v>19</v>
      </c>
      <c r="O15" s="22">
        <v>495</v>
      </c>
      <c r="P15" s="30">
        <v>19</v>
      </c>
      <c r="Q15" s="22">
        <v>1220</v>
      </c>
      <c r="R15" s="30">
        <v>19</v>
      </c>
      <c r="S15" s="22">
        <v>3160</v>
      </c>
      <c r="T15" s="30">
        <v>19</v>
      </c>
      <c r="U15" s="22">
        <v>7400</v>
      </c>
      <c r="V15" s="30">
        <v>19</v>
      </c>
      <c r="W15" s="22">
        <v>11000</v>
      </c>
      <c r="X15" s="30">
        <v>19</v>
      </c>
      <c r="Y15" s="22">
        <v>12200</v>
      </c>
      <c r="Z15" s="30">
        <v>19</v>
      </c>
      <c r="AA15" s="22">
        <v>18200</v>
      </c>
      <c r="AB15" s="30">
        <v>19</v>
      </c>
      <c r="AC15" s="31">
        <v>390</v>
      </c>
      <c r="AD15" s="30">
        <v>8</v>
      </c>
      <c r="AE15" s="31">
        <v>740</v>
      </c>
      <c r="AF15" s="30">
        <v>8</v>
      </c>
      <c r="AG15" s="31"/>
      <c r="AH15" s="30">
        <v>8</v>
      </c>
      <c r="AI15" s="31">
        <v>160</v>
      </c>
      <c r="AJ15" s="30">
        <v>8</v>
      </c>
      <c r="AK15" s="31">
        <v>550</v>
      </c>
      <c r="AL15" s="30">
        <v>8</v>
      </c>
      <c r="AM15" s="31">
        <v>1400</v>
      </c>
      <c r="AN15" s="30">
        <v>8</v>
      </c>
      <c r="AO15" s="31">
        <v>1400</v>
      </c>
      <c r="AP15" s="30">
        <v>8</v>
      </c>
      <c r="AQ15" s="31">
        <v>1400</v>
      </c>
      <c r="AR15" s="30">
        <v>8</v>
      </c>
      <c r="AS15" s="22">
        <v>5450</v>
      </c>
      <c r="AT15" s="30">
        <v>19</v>
      </c>
    </row>
    <row r="16" spans="1:46">
      <c r="A16" s="21">
        <v>71</v>
      </c>
      <c r="B16" s="30">
        <v>18</v>
      </c>
      <c r="C16" s="21">
        <v>85</v>
      </c>
      <c r="D16" s="30">
        <v>18</v>
      </c>
      <c r="E16" s="21">
        <v>105</v>
      </c>
      <c r="F16" s="30">
        <v>18</v>
      </c>
      <c r="G16" s="21">
        <v>95</v>
      </c>
      <c r="H16" s="30">
        <v>18</v>
      </c>
      <c r="I16" s="21">
        <v>103</v>
      </c>
      <c r="J16" s="30">
        <v>18</v>
      </c>
      <c r="K16" s="21">
        <v>157</v>
      </c>
      <c r="L16" s="30">
        <v>18</v>
      </c>
      <c r="M16" s="21">
        <v>195</v>
      </c>
      <c r="N16" s="30">
        <v>18</v>
      </c>
      <c r="O16" s="22">
        <v>496</v>
      </c>
      <c r="P16" s="30">
        <v>18</v>
      </c>
      <c r="Q16" s="22">
        <v>1221</v>
      </c>
      <c r="R16" s="30">
        <v>18</v>
      </c>
      <c r="S16" s="22">
        <v>3161</v>
      </c>
      <c r="T16" s="30">
        <v>18</v>
      </c>
      <c r="U16" s="22">
        <v>7401</v>
      </c>
      <c r="V16" s="30">
        <v>18</v>
      </c>
      <c r="W16" s="22">
        <v>11001</v>
      </c>
      <c r="X16" s="30">
        <v>18</v>
      </c>
      <c r="Y16" s="22">
        <v>12201</v>
      </c>
      <c r="Z16" s="30">
        <v>18</v>
      </c>
      <c r="AA16" s="22">
        <v>18201</v>
      </c>
      <c r="AB16" s="30">
        <v>18</v>
      </c>
      <c r="AC16" s="31"/>
      <c r="AD16" s="30"/>
      <c r="AE16" s="31"/>
      <c r="AF16" s="30"/>
      <c r="AG16" s="31"/>
      <c r="AH16" s="30"/>
      <c r="AI16" s="31"/>
      <c r="AJ16" s="30"/>
      <c r="AK16" s="31"/>
      <c r="AL16" s="30"/>
      <c r="AM16" s="31"/>
      <c r="AN16" s="30"/>
      <c r="AO16" s="31"/>
      <c r="AP16" s="30"/>
      <c r="AQ16" s="31"/>
      <c r="AR16" s="30"/>
      <c r="AS16" s="22">
        <v>5451</v>
      </c>
      <c r="AT16" s="30">
        <v>18</v>
      </c>
    </row>
    <row r="17" spans="1:46">
      <c r="A17" s="21">
        <v>72</v>
      </c>
      <c r="B17" s="30">
        <v>18</v>
      </c>
      <c r="C17" s="21">
        <v>86</v>
      </c>
      <c r="D17" s="30">
        <v>18</v>
      </c>
      <c r="E17" s="21">
        <v>106</v>
      </c>
      <c r="F17" s="30">
        <v>18</v>
      </c>
      <c r="G17" s="21">
        <v>98</v>
      </c>
      <c r="H17" s="30">
        <v>18</v>
      </c>
      <c r="I17" s="21">
        <v>106</v>
      </c>
      <c r="J17" s="30">
        <v>18</v>
      </c>
      <c r="K17" s="21">
        <v>161</v>
      </c>
      <c r="L17" s="30">
        <v>18</v>
      </c>
      <c r="M17" s="21">
        <v>198</v>
      </c>
      <c r="N17" s="30">
        <v>18</v>
      </c>
      <c r="O17" s="22">
        <v>510</v>
      </c>
      <c r="P17" s="30">
        <v>18</v>
      </c>
      <c r="Q17" s="22">
        <v>1240</v>
      </c>
      <c r="R17" s="30">
        <v>18</v>
      </c>
      <c r="S17" s="22">
        <v>3220</v>
      </c>
      <c r="T17" s="30">
        <v>18</v>
      </c>
      <c r="U17" s="22">
        <v>7500</v>
      </c>
      <c r="V17" s="30">
        <v>18</v>
      </c>
      <c r="W17" s="22">
        <v>11150</v>
      </c>
      <c r="X17" s="30">
        <v>18</v>
      </c>
      <c r="Y17" s="22">
        <v>12400</v>
      </c>
      <c r="Z17" s="30">
        <v>18</v>
      </c>
      <c r="AA17" s="22">
        <v>19000</v>
      </c>
      <c r="AB17" s="30">
        <v>18</v>
      </c>
      <c r="AC17" s="31">
        <v>400</v>
      </c>
      <c r="AD17" s="30">
        <v>9</v>
      </c>
      <c r="AE17" s="31">
        <v>760</v>
      </c>
      <c r="AF17" s="30">
        <v>9</v>
      </c>
      <c r="AG17" s="31">
        <v>125</v>
      </c>
      <c r="AH17" s="30">
        <v>9</v>
      </c>
      <c r="AI17" s="31"/>
      <c r="AJ17" s="30">
        <v>9</v>
      </c>
      <c r="AK17" s="31">
        <v>575</v>
      </c>
      <c r="AL17" s="30">
        <v>9</v>
      </c>
      <c r="AM17" s="31">
        <v>1500</v>
      </c>
      <c r="AN17" s="30">
        <v>9</v>
      </c>
      <c r="AO17" s="31">
        <v>1500</v>
      </c>
      <c r="AP17" s="30">
        <v>9</v>
      </c>
      <c r="AQ17" s="31">
        <v>1500</v>
      </c>
      <c r="AR17" s="30">
        <v>9</v>
      </c>
      <c r="AS17" s="22">
        <v>6000</v>
      </c>
      <c r="AT17" s="30">
        <v>18</v>
      </c>
    </row>
    <row r="18" spans="1:46">
      <c r="A18" s="21">
        <v>73</v>
      </c>
      <c r="B18" s="30">
        <v>17</v>
      </c>
      <c r="C18" s="21">
        <v>87</v>
      </c>
      <c r="D18" s="30">
        <v>17</v>
      </c>
      <c r="E18" s="21">
        <v>107</v>
      </c>
      <c r="F18" s="30">
        <v>17</v>
      </c>
      <c r="G18" s="21">
        <v>99</v>
      </c>
      <c r="H18" s="30">
        <v>17</v>
      </c>
      <c r="I18" s="21">
        <v>107</v>
      </c>
      <c r="J18" s="30">
        <v>17</v>
      </c>
      <c r="K18" s="21">
        <v>162</v>
      </c>
      <c r="L18" s="30">
        <v>17</v>
      </c>
      <c r="M18" s="21">
        <v>199</v>
      </c>
      <c r="N18" s="30">
        <v>17</v>
      </c>
      <c r="O18" s="22">
        <v>511</v>
      </c>
      <c r="P18" s="30">
        <v>17</v>
      </c>
      <c r="Q18" s="22">
        <v>1241</v>
      </c>
      <c r="R18" s="30">
        <v>17</v>
      </c>
      <c r="S18" s="22">
        <v>3221</v>
      </c>
      <c r="T18" s="30">
        <v>17</v>
      </c>
      <c r="U18" s="22">
        <v>7501</v>
      </c>
      <c r="V18" s="30">
        <v>17</v>
      </c>
      <c r="W18" s="22">
        <v>11151</v>
      </c>
      <c r="X18" s="30">
        <v>17</v>
      </c>
      <c r="Y18" s="22">
        <v>12401</v>
      </c>
      <c r="Z18" s="30">
        <v>17</v>
      </c>
      <c r="AA18" s="22">
        <v>19001</v>
      </c>
      <c r="AB18" s="30">
        <v>17</v>
      </c>
      <c r="AC18" s="31"/>
      <c r="AD18" s="30"/>
      <c r="AE18" s="31"/>
      <c r="AF18" s="30"/>
      <c r="AG18" s="31"/>
      <c r="AH18" s="30"/>
      <c r="AI18" s="31"/>
      <c r="AJ18" s="30"/>
      <c r="AK18" s="31"/>
      <c r="AL18" s="30"/>
      <c r="AM18" s="31"/>
      <c r="AN18" s="30"/>
      <c r="AO18" s="31"/>
      <c r="AP18" s="30"/>
      <c r="AQ18" s="31"/>
      <c r="AR18" s="30"/>
      <c r="AS18" s="22">
        <v>6001</v>
      </c>
      <c r="AT18" s="30">
        <v>17</v>
      </c>
    </row>
    <row r="19" spans="1:46">
      <c r="A19" s="21">
        <v>74</v>
      </c>
      <c r="B19" s="30">
        <v>17</v>
      </c>
      <c r="C19" s="21">
        <v>88</v>
      </c>
      <c r="D19" s="30">
        <v>17</v>
      </c>
      <c r="E19" s="21">
        <v>109</v>
      </c>
      <c r="F19" s="30">
        <v>17</v>
      </c>
      <c r="G19" s="21">
        <v>102</v>
      </c>
      <c r="H19" s="30">
        <v>17</v>
      </c>
      <c r="I19" s="21">
        <v>110</v>
      </c>
      <c r="J19" s="30">
        <v>17</v>
      </c>
      <c r="K19" s="21">
        <v>166</v>
      </c>
      <c r="L19" s="30">
        <v>17</v>
      </c>
      <c r="M19" s="21">
        <v>202</v>
      </c>
      <c r="N19" s="30">
        <v>17</v>
      </c>
      <c r="O19" s="22">
        <v>525</v>
      </c>
      <c r="P19" s="30">
        <v>17</v>
      </c>
      <c r="Q19" s="22">
        <v>1260</v>
      </c>
      <c r="R19" s="30">
        <v>17</v>
      </c>
      <c r="S19" s="22">
        <v>3300</v>
      </c>
      <c r="T19" s="30">
        <v>17</v>
      </c>
      <c r="U19" s="22">
        <v>8000</v>
      </c>
      <c r="V19" s="30">
        <v>17</v>
      </c>
      <c r="W19" s="22">
        <v>11300</v>
      </c>
      <c r="X19" s="30">
        <v>17</v>
      </c>
      <c r="Y19" s="22">
        <v>13000</v>
      </c>
      <c r="Z19" s="30">
        <v>17</v>
      </c>
      <c r="AA19" s="22">
        <v>19500</v>
      </c>
      <c r="AB19" s="30">
        <v>17</v>
      </c>
      <c r="AC19" s="31">
        <v>410</v>
      </c>
      <c r="AD19" s="30">
        <v>10</v>
      </c>
      <c r="AE19" s="31">
        <v>780</v>
      </c>
      <c r="AF19" s="30">
        <v>10</v>
      </c>
      <c r="AG19" s="31">
        <v>130</v>
      </c>
      <c r="AH19" s="30">
        <v>10</v>
      </c>
      <c r="AI19" s="31">
        <v>175</v>
      </c>
      <c r="AJ19" s="30">
        <v>10</v>
      </c>
      <c r="AK19" s="31">
        <v>600</v>
      </c>
      <c r="AL19" s="30">
        <v>10</v>
      </c>
      <c r="AM19" s="31">
        <v>1600</v>
      </c>
      <c r="AN19" s="30">
        <v>10</v>
      </c>
      <c r="AO19" s="31">
        <v>1600</v>
      </c>
      <c r="AP19" s="30">
        <v>10</v>
      </c>
      <c r="AQ19" s="31">
        <v>1600</v>
      </c>
      <c r="AR19" s="30">
        <v>10</v>
      </c>
      <c r="AS19" s="22">
        <v>6150</v>
      </c>
      <c r="AT19" s="30">
        <v>17</v>
      </c>
    </row>
    <row r="20" spans="1:46">
      <c r="A20" s="21">
        <v>75</v>
      </c>
      <c r="B20" s="30">
        <v>16</v>
      </c>
      <c r="C20" s="21">
        <v>89</v>
      </c>
      <c r="D20" s="30">
        <v>16</v>
      </c>
      <c r="E20" s="21">
        <v>110</v>
      </c>
      <c r="F20" s="30">
        <v>16</v>
      </c>
      <c r="G20" s="21">
        <v>103</v>
      </c>
      <c r="H20" s="30">
        <v>16</v>
      </c>
      <c r="I20" s="21">
        <v>111</v>
      </c>
      <c r="J20" s="30">
        <v>16</v>
      </c>
      <c r="K20" s="21">
        <v>167</v>
      </c>
      <c r="L20" s="30">
        <v>16</v>
      </c>
      <c r="M20" s="21">
        <v>203</v>
      </c>
      <c r="N20" s="30">
        <v>16</v>
      </c>
      <c r="O20" s="22">
        <v>526</v>
      </c>
      <c r="P20" s="30">
        <v>16</v>
      </c>
      <c r="Q20" s="22">
        <v>1261</v>
      </c>
      <c r="R20" s="30">
        <v>16</v>
      </c>
      <c r="S20" s="22">
        <v>3301</v>
      </c>
      <c r="T20" s="30">
        <v>16</v>
      </c>
      <c r="U20" s="22">
        <v>8001</v>
      </c>
      <c r="V20" s="30">
        <v>16</v>
      </c>
      <c r="W20" s="22">
        <v>11301</v>
      </c>
      <c r="X20" s="30">
        <v>16</v>
      </c>
      <c r="Y20" s="22">
        <v>13001</v>
      </c>
      <c r="Z20" s="30">
        <v>16</v>
      </c>
      <c r="AA20" s="22">
        <v>19501</v>
      </c>
      <c r="AB20" s="30">
        <v>16</v>
      </c>
      <c r="AC20" s="31"/>
      <c r="AD20" s="30"/>
      <c r="AE20" s="31"/>
      <c r="AF20" s="30"/>
      <c r="AG20" s="31"/>
      <c r="AH20" s="30"/>
      <c r="AI20" s="31"/>
      <c r="AJ20" s="30"/>
      <c r="AK20" s="31"/>
      <c r="AL20" s="30"/>
      <c r="AM20" s="31"/>
      <c r="AN20" s="30"/>
      <c r="AO20" s="31"/>
      <c r="AP20" s="30"/>
      <c r="AQ20" s="31"/>
      <c r="AR20" s="30"/>
      <c r="AS20" s="22">
        <v>6151</v>
      </c>
      <c r="AT20" s="30">
        <v>16</v>
      </c>
    </row>
    <row r="21" spans="1:46">
      <c r="A21" s="21">
        <v>76</v>
      </c>
      <c r="B21" s="30">
        <v>16</v>
      </c>
      <c r="C21" s="21">
        <v>90</v>
      </c>
      <c r="D21" s="30">
        <v>16</v>
      </c>
      <c r="E21" s="21">
        <v>112</v>
      </c>
      <c r="F21" s="30">
        <v>16</v>
      </c>
      <c r="G21" s="21">
        <v>106</v>
      </c>
      <c r="H21" s="30">
        <v>16</v>
      </c>
      <c r="I21" s="21">
        <v>115</v>
      </c>
      <c r="J21" s="30">
        <v>16</v>
      </c>
      <c r="K21" s="21">
        <v>171</v>
      </c>
      <c r="L21" s="30">
        <v>16</v>
      </c>
      <c r="M21" s="21">
        <v>207</v>
      </c>
      <c r="N21" s="30">
        <v>16</v>
      </c>
      <c r="O21" s="22">
        <v>540</v>
      </c>
      <c r="P21" s="30">
        <v>16</v>
      </c>
      <c r="Q21" s="22">
        <v>1280</v>
      </c>
      <c r="R21" s="30">
        <v>16</v>
      </c>
      <c r="S21" s="22">
        <v>3380</v>
      </c>
      <c r="T21" s="30">
        <v>16</v>
      </c>
      <c r="U21" s="22">
        <v>8100</v>
      </c>
      <c r="V21" s="30">
        <v>16</v>
      </c>
      <c r="W21" s="22">
        <v>11450</v>
      </c>
      <c r="X21" s="30">
        <v>16</v>
      </c>
      <c r="Y21" s="22">
        <v>13250</v>
      </c>
      <c r="Z21" s="30">
        <v>16</v>
      </c>
      <c r="AA21" s="22">
        <v>20400</v>
      </c>
      <c r="AB21" s="30">
        <v>16</v>
      </c>
      <c r="AC21" s="31">
        <v>420</v>
      </c>
      <c r="AD21" s="30">
        <v>11</v>
      </c>
      <c r="AE21" s="31">
        <v>800</v>
      </c>
      <c r="AF21" s="30">
        <v>11</v>
      </c>
      <c r="AG21" s="31">
        <v>135</v>
      </c>
      <c r="AH21" s="30">
        <v>11</v>
      </c>
      <c r="AI21" s="31"/>
      <c r="AJ21" s="30">
        <v>11</v>
      </c>
      <c r="AK21" s="31">
        <v>625</v>
      </c>
      <c r="AL21" s="30">
        <v>11</v>
      </c>
      <c r="AM21" s="31">
        <v>1700</v>
      </c>
      <c r="AN21" s="30">
        <v>11</v>
      </c>
      <c r="AO21" s="31">
        <v>1700</v>
      </c>
      <c r="AP21" s="30">
        <v>11</v>
      </c>
      <c r="AQ21" s="31">
        <v>1700</v>
      </c>
      <c r="AR21" s="30">
        <v>11</v>
      </c>
      <c r="AS21" s="22">
        <v>6300</v>
      </c>
      <c r="AT21" s="30">
        <v>16</v>
      </c>
    </row>
    <row r="22" spans="1:46">
      <c r="A22" s="21">
        <v>77</v>
      </c>
      <c r="B22" s="30">
        <v>15</v>
      </c>
      <c r="C22" s="21">
        <v>91</v>
      </c>
      <c r="D22" s="30">
        <v>15</v>
      </c>
      <c r="E22" s="21">
        <v>113</v>
      </c>
      <c r="F22" s="30">
        <v>15</v>
      </c>
      <c r="G22" s="21">
        <v>107</v>
      </c>
      <c r="H22" s="30">
        <v>15</v>
      </c>
      <c r="I22" s="21">
        <v>116</v>
      </c>
      <c r="J22" s="30">
        <v>15</v>
      </c>
      <c r="K22" s="21">
        <v>172</v>
      </c>
      <c r="L22" s="30">
        <v>15</v>
      </c>
      <c r="M22" s="21">
        <v>208</v>
      </c>
      <c r="N22" s="30">
        <v>15</v>
      </c>
      <c r="O22" s="22">
        <v>541</v>
      </c>
      <c r="P22" s="30">
        <v>15</v>
      </c>
      <c r="Q22" s="22">
        <v>1281</v>
      </c>
      <c r="R22" s="30">
        <v>15</v>
      </c>
      <c r="S22" s="22">
        <v>3381</v>
      </c>
      <c r="T22" s="30">
        <v>15</v>
      </c>
      <c r="U22" s="22">
        <v>8101</v>
      </c>
      <c r="V22" s="30">
        <v>15</v>
      </c>
      <c r="W22" s="22">
        <v>11451</v>
      </c>
      <c r="X22" s="30">
        <v>15</v>
      </c>
      <c r="Y22" s="22">
        <v>13251</v>
      </c>
      <c r="Z22" s="30">
        <v>15</v>
      </c>
      <c r="AA22" s="22">
        <v>20401</v>
      </c>
      <c r="AB22" s="30">
        <v>15</v>
      </c>
      <c r="AC22" s="31"/>
      <c r="AD22" s="30"/>
      <c r="AE22" s="31"/>
      <c r="AF22" s="30"/>
      <c r="AG22" s="31"/>
      <c r="AH22" s="30"/>
      <c r="AI22" s="31"/>
      <c r="AJ22" s="30"/>
      <c r="AK22" s="31"/>
      <c r="AL22" s="30"/>
      <c r="AM22" s="31"/>
      <c r="AN22" s="30"/>
      <c r="AO22" s="31"/>
      <c r="AP22" s="30"/>
      <c r="AQ22" s="31"/>
      <c r="AR22" s="30"/>
      <c r="AS22" s="22">
        <v>6301</v>
      </c>
      <c r="AT22" s="30">
        <v>15</v>
      </c>
    </row>
    <row r="23" spans="1:46">
      <c r="A23" s="21">
        <v>78</v>
      </c>
      <c r="B23" s="30">
        <v>15</v>
      </c>
      <c r="C23" s="21">
        <v>93</v>
      </c>
      <c r="D23" s="30">
        <v>15</v>
      </c>
      <c r="E23" s="21">
        <v>115</v>
      </c>
      <c r="F23" s="30">
        <v>15</v>
      </c>
      <c r="G23" s="21">
        <v>110</v>
      </c>
      <c r="H23" s="30">
        <v>15</v>
      </c>
      <c r="I23" s="21">
        <v>120</v>
      </c>
      <c r="J23" s="30">
        <v>15</v>
      </c>
      <c r="K23" s="21">
        <v>177</v>
      </c>
      <c r="L23" s="30">
        <v>15</v>
      </c>
      <c r="M23" s="21">
        <v>212</v>
      </c>
      <c r="N23" s="30">
        <v>15</v>
      </c>
      <c r="O23" s="22">
        <v>555</v>
      </c>
      <c r="P23" s="30">
        <v>15</v>
      </c>
      <c r="Q23" s="22">
        <v>1320</v>
      </c>
      <c r="R23" s="30">
        <v>15</v>
      </c>
      <c r="S23" s="22">
        <v>3460</v>
      </c>
      <c r="T23" s="30">
        <v>15</v>
      </c>
      <c r="U23" s="22">
        <v>8200</v>
      </c>
      <c r="V23" s="30">
        <v>15</v>
      </c>
      <c r="W23" s="22">
        <v>12000</v>
      </c>
      <c r="X23" s="30">
        <v>15</v>
      </c>
      <c r="Y23" s="22">
        <v>13500</v>
      </c>
      <c r="Z23" s="30">
        <v>15</v>
      </c>
      <c r="AA23" s="22">
        <v>21300</v>
      </c>
      <c r="AB23" s="30">
        <v>15</v>
      </c>
      <c r="AC23" s="31">
        <v>430</v>
      </c>
      <c r="AD23" s="30">
        <v>12</v>
      </c>
      <c r="AE23" s="31">
        <v>825</v>
      </c>
      <c r="AF23" s="30">
        <v>12</v>
      </c>
      <c r="AG23" s="31"/>
      <c r="AH23" s="30">
        <v>12</v>
      </c>
      <c r="AI23" s="31">
        <v>190</v>
      </c>
      <c r="AJ23" s="30">
        <v>12</v>
      </c>
      <c r="AK23" s="31">
        <v>650</v>
      </c>
      <c r="AL23" s="30">
        <v>12</v>
      </c>
      <c r="AM23" s="31">
        <v>1800</v>
      </c>
      <c r="AN23" s="30">
        <v>12</v>
      </c>
      <c r="AO23" s="31">
        <v>1800</v>
      </c>
      <c r="AP23" s="30">
        <v>12</v>
      </c>
      <c r="AQ23" s="31">
        <v>1800</v>
      </c>
      <c r="AR23" s="30">
        <v>12</v>
      </c>
      <c r="AS23" s="22">
        <v>6450</v>
      </c>
      <c r="AT23" s="30">
        <v>15</v>
      </c>
    </row>
    <row r="24" spans="1:46">
      <c r="A24" s="21">
        <v>79</v>
      </c>
      <c r="B24" s="30">
        <v>14</v>
      </c>
      <c r="C24" s="21">
        <v>94</v>
      </c>
      <c r="D24" s="30">
        <v>14</v>
      </c>
      <c r="E24" s="21">
        <v>116</v>
      </c>
      <c r="F24" s="30">
        <v>14</v>
      </c>
      <c r="G24" s="21">
        <v>111</v>
      </c>
      <c r="H24" s="30">
        <v>14</v>
      </c>
      <c r="I24" s="21">
        <v>121</v>
      </c>
      <c r="J24" s="30">
        <v>14</v>
      </c>
      <c r="K24" s="21">
        <v>178</v>
      </c>
      <c r="L24" s="30">
        <v>14</v>
      </c>
      <c r="M24" s="21">
        <v>213</v>
      </c>
      <c r="N24" s="30">
        <v>14</v>
      </c>
      <c r="O24" s="22">
        <v>556</v>
      </c>
      <c r="P24" s="30">
        <v>14</v>
      </c>
      <c r="Q24" s="22">
        <v>1321</v>
      </c>
      <c r="R24" s="30">
        <v>14</v>
      </c>
      <c r="S24" s="22">
        <v>3461</v>
      </c>
      <c r="T24" s="30">
        <v>14</v>
      </c>
      <c r="U24" s="22">
        <v>8201</v>
      </c>
      <c r="V24" s="30">
        <v>14</v>
      </c>
      <c r="W24" s="22">
        <v>12001</v>
      </c>
      <c r="X24" s="30">
        <v>14</v>
      </c>
      <c r="Y24" s="22">
        <v>13501</v>
      </c>
      <c r="Z24" s="30">
        <v>14</v>
      </c>
      <c r="AA24" s="22">
        <v>21301</v>
      </c>
      <c r="AB24" s="30">
        <v>14</v>
      </c>
      <c r="AC24" s="31"/>
      <c r="AD24" s="30"/>
      <c r="AE24" s="31"/>
      <c r="AF24" s="30"/>
      <c r="AG24" s="31"/>
      <c r="AH24" s="30"/>
      <c r="AI24" s="31"/>
      <c r="AJ24" s="30"/>
      <c r="AK24" s="31"/>
      <c r="AL24" s="30"/>
      <c r="AM24" s="31"/>
      <c r="AN24" s="30"/>
      <c r="AO24" s="31"/>
      <c r="AP24" s="30"/>
      <c r="AQ24" s="31"/>
      <c r="AR24" s="30"/>
      <c r="AS24" s="22">
        <v>6451</v>
      </c>
      <c r="AT24" s="30">
        <v>14</v>
      </c>
    </row>
    <row r="25" spans="1:46">
      <c r="A25" s="21">
        <v>80</v>
      </c>
      <c r="B25" s="30">
        <v>14</v>
      </c>
      <c r="C25" s="21">
        <v>96</v>
      </c>
      <c r="D25" s="30">
        <v>14</v>
      </c>
      <c r="E25" s="21">
        <v>118</v>
      </c>
      <c r="F25" s="30">
        <v>14</v>
      </c>
      <c r="G25" s="23">
        <v>115</v>
      </c>
      <c r="H25" s="30">
        <v>14</v>
      </c>
      <c r="I25" s="21">
        <v>125</v>
      </c>
      <c r="J25" s="30">
        <v>14</v>
      </c>
      <c r="K25" s="21">
        <v>183</v>
      </c>
      <c r="L25" s="30">
        <v>14</v>
      </c>
      <c r="M25" s="21">
        <v>218</v>
      </c>
      <c r="N25" s="30">
        <v>14</v>
      </c>
      <c r="O25" s="22">
        <v>570</v>
      </c>
      <c r="P25" s="30">
        <v>14</v>
      </c>
      <c r="Q25" s="22">
        <v>1360</v>
      </c>
      <c r="R25" s="30">
        <v>14</v>
      </c>
      <c r="S25" s="22">
        <v>3550</v>
      </c>
      <c r="T25" s="30">
        <v>14</v>
      </c>
      <c r="U25" s="22">
        <v>8300</v>
      </c>
      <c r="V25" s="30">
        <v>14</v>
      </c>
      <c r="W25" s="22">
        <v>12150</v>
      </c>
      <c r="X25" s="30">
        <v>14</v>
      </c>
      <c r="Y25" s="22">
        <v>14200</v>
      </c>
      <c r="Z25" s="30">
        <v>14</v>
      </c>
      <c r="AA25" s="22">
        <v>22200</v>
      </c>
      <c r="AB25" s="30">
        <v>14</v>
      </c>
      <c r="AC25" s="31">
        <v>440</v>
      </c>
      <c r="AD25" s="30">
        <v>13</v>
      </c>
      <c r="AE25" s="31">
        <v>850</v>
      </c>
      <c r="AF25" s="30">
        <v>13</v>
      </c>
      <c r="AG25" s="31">
        <v>140</v>
      </c>
      <c r="AH25" s="30">
        <v>13</v>
      </c>
      <c r="AI25" s="31"/>
      <c r="AJ25" s="30">
        <v>13</v>
      </c>
      <c r="AK25" s="31">
        <v>675</v>
      </c>
      <c r="AL25" s="30">
        <v>13</v>
      </c>
      <c r="AM25" s="31">
        <v>1900</v>
      </c>
      <c r="AN25" s="30">
        <v>13</v>
      </c>
      <c r="AO25" s="31">
        <v>1900</v>
      </c>
      <c r="AP25" s="30">
        <v>13</v>
      </c>
      <c r="AQ25" s="31">
        <v>1900</v>
      </c>
      <c r="AR25" s="30">
        <v>13</v>
      </c>
      <c r="AS25" s="22">
        <v>7000</v>
      </c>
      <c r="AT25" s="30">
        <v>14</v>
      </c>
    </row>
    <row r="26" spans="1:46">
      <c r="A26" s="21">
        <v>81</v>
      </c>
      <c r="B26" s="30">
        <v>13</v>
      </c>
      <c r="C26" s="21">
        <v>97</v>
      </c>
      <c r="D26" s="30">
        <v>13</v>
      </c>
      <c r="E26" s="21">
        <v>119</v>
      </c>
      <c r="F26" s="30">
        <v>13</v>
      </c>
      <c r="G26" s="23">
        <v>116</v>
      </c>
      <c r="H26" s="30">
        <v>13</v>
      </c>
      <c r="I26" s="21">
        <v>126</v>
      </c>
      <c r="J26" s="30">
        <v>13</v>
      </c>
      <c r="K26" s="21">
        <v>184</v>
      </c>
      <c r="L26" s="30">
        <v>13</v>
      </c>
      <c r="M26" s="21">
        <v>219</v>
      </c>
      <c r="N26" s="30">
        <v>13</v>
      </c>
      <c r="O26" s="22">
        <v>571</v>
      </c>
      <c r="P26" s="30">
        <v>13</v>
      </c>
      <c r="Q26" s="22">
        <v>1361</v>
      </c>
      <c r="R26" s="30">
        <v>13</v>
      </c>
      <c r="S26" s="22">
        <v>3551</v>
      </c>
      <c r="T26" s="30">
        <v>13</v>
      </c>
      <c r="U26" s="22">
        <v>8301</v>
      </c>
      <c r="V26" s="30">
        <v>13</v>
      </c>
      <c r="W26" s="22">
        <v>12151</v>
      </c>
      <c r="X26" s="30">
        <v>13</v>
      </c>
      <c r="Y26" s="22">
        <v>14201</v>
      </c>
      <c r="Z26" s="30">
        <v>13</v>
      </c>
      <c r="AA26" s="22">
        <v>22201</v>
      </c>
      <c r="AB26" s="30">
        <v>13</v>
      </c>
      <c r="AC26" s="31"/>
      <c r="AD26" s="30"/>
      <c r="AE26" s="31"/>
      <c r="AF26" s="30"/>
      <c r="AG26" s="31"/>
      <c r="AH26" s="30"/>
      <c r="AI26" s="31"/>
      <c r="AJ26" s="30"/>
      <c r="AK26" s="31"/>
      <c r="AL26" s="30"/>
      <c r="AM26" s="31"/>
      <c r="AN26" s="30"/>
      <c r="AO26" s="31"/>
      <c r="AP26" s="30"/>
      <c r="AQ26" s="31"/>
      <c r="AR26" s="30"/>
      <c r="AS26" s="22">
        <v>7001</v>
      </c>
      <c r="AT26" s="30">
        <v>13</v>
      </c>
    </row>
    <row r="27" spans="1:46">
      <c r="A27" s="21">
        <v>83</v>
      </c>
      <c r="B27" s="30">
        <v>13</v>
      </c>
      <c r="C27" s="21">
        <v>99</v>
      </c>
      <c r="D27" s="30">
        <v>13</v>
      </c>
      <c r="E27" s="21">
        <v>121</v>
      </c>
      <c r="F27" s="30">
        <v>13</v>
      </c>
      <c r="G27" s="21">
        <v>120</v>
      </c>
      <c r="H27" s="30">
        <v>13</v>
      </c>
      <c r="I27" s="21">
        <v>130</v>
      </c>
      <c r="J27" s="30">
        <v>13</v>
      </c>
      <c r="K27" s="21">
        <v>190</v>
      </c>
      <c r="L27" s="30">
        <v>13</v>
      </c>
      <c r="M27" s="21">
        <v>224</v>
      </c>
      <c r="N27" s="30">
        <v>13</v>
      </c>
      <c r="O27" s="22">
        <v>585</v>
      </c>
      <c r="P27" s="30">
        <v>13</v>
      </c>
      <c r="Q27" s="22">
        <v>1400</v>
      </c>
      <c r="R27" s="30">
        <v>13</v>
      </c>
      <c r="S27" s="22">
        <v>4040</v>
      </c>
      <c r="T27" s="30">
        <v>13</v>
      </c>
      <c r="U27" s="22">
        <v>8400</v>
      </c>
      <c r="V27" s="30">
        <v>13</v>
      </c>
      <c r="W27" s="22">
        <v>12300</v>
      </c>
      <c r="X27" s="30">
        <v>13</v>
      </c>
      <c r="Y27" s="22">
        <v>14500</v>
      </c>
      <c r="Z27" s="30">
        <v>13</v>
      </c>
      <c r="AA27" s="22">
        <v>23100</v>
      </c>
      <c r="AB27" s="30">
        <v>13</v>
      </c>
      <c r="AC27" s="31">
        <v>450</v>
      </c>
      <c r="AD27" s="30">
        <v>14</v>
      </c>
      <c r="AE27" s="31">
        <v>875</v>
      </c>
      <c r="AF27" s="30">
        <v>14</v>
      </c>
      <c r="AG27" s="31">
        <v>144</v>
      </c>
      <c r="AH27" s="30">
        <v>14</v>
      </c>
      <c r="AI27" s="31">
        <v>220</v>
      </c>
      <c r="AJ27" s="30">
        <v>14</v>
      </c>
      <c r="AK27" s="31">
        <v>700</v>
      </c>
      <c r="AL27" s="30">
        <v>14</v>
      </c>
      <c r="AM27" s="31">
        <v>2000</v>
      </c>
      <c r="AN27" s="30">
        <v>14</v>
      </c>
      <c r="AO27" s="31">
        <v>2000</v>
      </c>
      <c r="AP27" s="30">
        <v>14</v>
      </c>
      <c r="AQ27" s="31">
        <v>2000</v>
      </c>
      <c r="AR27" s="30">
        <v>14</v>
      </c>
      <c r="AS27" s="22">
        <v>7100</v>
      </c>
      <c r="AT27" s="30">
        <v>13</v>
      </c>
    </row>
    <row r="28" spans="1:46">
      <c r="A28" s="21">
        <v>84</v>
      </c>
      <c r="B28" s="30">
        <v>12</v>
      </c>
      <c r="C28" s="21">
        <v>100</v>
      </c>
      <c r="D28" s="30">
        <v>12</v>
      </c>
      <c r="E28" s="21">
        <v>122</v>
      </c>
      <c r="F28" s="30">
        <v>12</v>
      </c>
      <c r="G28" s="21">
        <v>121</v>
      </c>
      <c r="H28" s="30">
        <v>12</v>
      </c>
      <c r="I28" s="21">
        <v>131</v>
      </c>
      <c r="J28" s="30">
        <v>12</v>
      </c>
      <c r="K28" s="21">
        <v>191</v>
      </c>
      <c r="L28" s="30">
        <v>12</v>
      </c>
      <c r="M28" s="21">
        <v>225</v>
      </c>
      <c r="N28" s="30">
        <v>12</v>
      </c>
      <c r="O28" s="22">
        <v>586</v>
      </c>
      <c r="P28" s="30">
        <v>12</v>
      </c>
      <c r="Q28" s="22">
        <v>1401</v>
      </c>
      <c r="R28" s="30">
        <v>12</v>
      </c>
      <c r="S28" s="22">
        <v>4041</v>
      </c>
      <c r="T28" s="30">
        <v>12</v>
      </c>
      <c r="U28" s="22">
        <v>8401</v>
      </c>
      <c r="V28" s="30">
        <v>12</v>
      </c>
      <c r="W28" s="22">
        <v>12301</v>
      </c>
      <c r="X28" s="30">
        <v>12</v>
      </c>
      <c r="Y28" s="22">
        <v>14501</v>
      </c>
      <c r="Z28" s="30">
        <v>12</v>
      </c>
      <c r="AA28" s="22">
        <v>23101</v>
      </c>
      <c r="AB28" s="30">
        <v>12</v>
      </c>
      <c r="AC28" s="31"/>
      <c r="AD28" s="30"/>
      <c r="AE28" s="31"/>
      <c r="AF28" s="30"/>
      <c r="AG28" s="31"/>
      <c r="AH28" s="30"/>
      <c r="AI28" s="31"/>
      <c r="AJ28" s="30"/>
      <c r="AK28" s="31"/>
      <c r="AL28" s="30"/>
      <c r="AM28" s="31"/>
      <c r="AN28" s="30"/>
      <c r="AO28" s="31"/>
      <c r="AP28" s="30"/>
      <c r="AQ28" s="31"/>
      <c r="AR28" s="30"/>
      <c r="AS28" s="22">
        <v>7101</v>
      </c>
      <c r="AT28" s="30">
        <v>12</v>
      </c>
    </row>
    <row r="29" spans="1:46">
      <c r="A29" s="21">
        <v>86</v>
      </c>
      <c r="B29" s="30">
        <v>12</v>
      </c>
      <c r="C29" s="21">
        <v>102</v>
      </c>
      <c r="D29" s="30">
        <v>12</v>
      </c>
      <c r="E29" s="21">
        <v>125</v>
      </c>
      <c r="F29" s="30">
        <v>12</v>
      </c>
      <c r="G29" s="21">
        <v>125</v>
      </c>
      <c r="H29" s="30">
        <v>12</v>
      </c>
      <c r="I29" s="21">
        <v>135</v>
      </c>
      <c r="J29" s="30">
        <v>12</v>
      </c>
      <c r="K29" s="21">
        <v>197</v>
      </c>
      <c r="L29" s="30">
        <v>12</v>
      </c>
      <c r="M29" s="21">
        <v>230</v>
      </c>
      <c r="N29" s="30">
        <v>12</v>
      </c>
      <c r="O29" s="22">
        <v>1000</v>
      </c>
      <c r="P29" s="30">
        <v>12</v>
      </c>
      <c r="Q29" s="22">
        <v>1450</v>
      </c>
      <c r="R29" s="30">
        <v>12</v>
      </c>
      <c r="S29" s="22">
        <v>4130</v>
      </c>
      <c r="T29" s="30">
        <v>12</v>
      </c>
      <c r="U29" s="22">
        <v>8500</v>
      </c>
      <c r="V29" s="30">
        <v>12</v>
      </c>
      <c r="W29" s="22">
        <v>12450</v>
      </c>
      <c r="X29" s="30">
        <v>12</v>
      </c>
      <c r="Y29" s="22">
        <v>15200</v>
      </c>
      <c r="Z29" s="30">
        <v>12</v>
      </c>
      <c r="AA29" s="22">
        <v>24000</v>
      </c>
      <c r="AB29" s="30">
        <v>12</v>
      </c>
      <c r="AC29" s="31">
        <v>460</v>
      </c>
      <c r="AD29" s="30">
        <v>15</v>
      </c>
      <c r="AE29" s="31">
        <v>900</v>
      </c>
      <c r="AF29" s="30">
        <v>15</v>
      </c>
      <c r="AG29" s="31"/>
      <c r="AH29" s="30">
        <v>15</v>
      </c>
      <c r="AI29" s="31">
        <v>230</v>
      </c>
      <c r="AJ29" s="30">
        <v>15</v>
      </c>
      <c r="AK29" s="31">
        <v>725</v>
      </c>
      <c r="AL29" s="30">
        <v>15</v>
      </c>
      <c r="AM29" s="31">
        <v>2100</v>
      </c>
      <c r="AN29" s="30">
        <v>15</v>
      </c>
      <c r="AO29" s="31">
        <v>2200</v>
      </c>
      <c r="AP29" s="30">
        <v>15</v>
      </c>
      <c r="AQ29" s="31">
        <v>2200</v>
      </c>
      <c r="AR29" s="30">
        <v>15</v>
      </c>
      <c r="AS29" s="22">
        <v>7200</v>
      </c>
      <c r="AT29" s="30">
        <v>12</v>
      </c>
    </row>
    <row r="30" spans="1:46">
      <c r="A30" s="21">
        <v>87</v>
      </c>
      <c r="B30" s="30">
        <v>11</v>
      </c>
      <c r="C30" s="21">
        <v>103</v>
      </c>
      <c r="D30" s="30">
        <v>11</v>
      </c>
      <c r="E30" s="21">
        <v>126</v>
      </c>
      <c r="F30" s="30">
        <v>11</v>
      </c>
      <c r="G30" s="21">
        <v>126</v>
      </c>
      <c r="H30" s="30">
        <v>11</v>
      </c>
      <c r="I30" s="21">
        <v>136</v>
      </c>
      <c r="J30" s="30">
        <v>11</v>
      </c>
      <c r="K30" s="21">
        <v>198</v>
      </c>
      <c r="L30" s="30">
        <v>11</v>
      </c>
      <c r="M30" s="21">
        <v>231</v>
      </c>
      <c r="N30" s="30">
        <v>11</v>
      </c>
      <c r="O30" s="22">
        <v>1001</v>
      </c>
      <c r="P30" s="30">
        <v>11</v>
      </c>
      <c r="Q30" s="22">
        <v>1451</v>
      </c>
      <c r="R30" s="30">
        <v>11</v>
      </c>
      <c r="S30" s="22">
        <v>4131</v>
      </c>
      <c r="T30" s="30">
        <v>11</v>
      </c>
      <c r="U30" s="22">
        <v>8501</v>
      </c>
      <c r="V30" s="30">
        <v>11</v>
      </c>
      <c r="W30" s="22">
        <v>12451</v>
      </c>
      <c r="X30" s="30">
        <v>11</v>
      </c>
      <c r="Y30" s="22">
        <v>15201</v>
      </c>
      <c r="Z30" s="30">
        <v>11</v>
      </c>
      <c r="AA30" s="22">
        <v>24001</v>
      </c>
      <c r="AB30" s="30">
        <v>11</v>
      </c>
      <c r="AC30" s="31"/>
      <c r="AD30" s="30"/>
      <c r="AE30" s="31"/>
      <c r="AF30" s="30"/>
      <c r="AG30" s="31"/>
      <c r="AH30" s="30"/>
      <c r="AI30" s="31"/>
      <c r="AJ30" s="30"/>
      <c r="AK30" s="31"/>
      <c r="AL30" s="30"/>
      <c r="AM30" s="31"/>
      <c r="AN30" s="30"/>
      <c r="AO30" s="31"/>
      <c r="AP30" s="30"/>
      <c r="AQ30" s="31"/>
      <c r="AR30" s="30"/>
      <c r="AS30" s="22">
        <v>7201</v>
      </c>
      <c r="AT30" s="30">
        <v>11</v>
      </c>
    </row>
    <row r="31" spans="1:46">
      <c r="A31" s="21">
        <v>89</v>
      </c>
      <c r="B31" s="30">
        <v>11</v>
      </c>
      <c r="C31" s="21">
        <v>105</v>
      </c>
      <c r="D31" s="30">
        <v>11</v>
      </c>
      <c r="E31" s="21">
        <v>129</v>
      </c>
      <c r="F31" s="30">
        <v>11</v>
      </c>
      <c r="G31" s="21">
        <v>130</v>
      </c>
      <c r="H31" s="30">
        <v>11</v>
      </c>
      <c r="I31" s="21">
        <v>140</v>
      </c>
      <c r="J31" s="30">
        <v>11</v>
      </c>
      <c r="K31" s="21">
        <v>204</v>
      </c>
      <c r="L31" s="30">
        <v>11</v>
      </c>
      <c r="M31" s="21">
        <v>237</v>
      </c>
      <c r="N31" s="30">
        <v>11</v>
      </c>
      <c r="O31" s="22">
        <v>1050</v>
      </c>
      <c r="P31" s="30">
        <v>11</v>
      </c>
      <c r="Q31" s="22">
        <v>1500</v>
      </c>
      <c r="R31" s="30">
        <v>11</v>
      </c>
      <c r="S31" s="22">
        <v>4220</v>
      </c>
      <c r="T31" s="30">
        <v>11</v>
      </c>
      <c r="U31" s="22">
        <v>9000</v>
      </c>
      <c r="V31" s="30">
        <v>11</v>
      </c>
      <c r="W31" s="22">
        <v>13000</v>
      </c>
      <c r="X31" s="30">
        <v>11</v>
      </c>
      <c r="Y31" s="22">
        <v>15500</v>
      </c>
      <c r="Z31" s="30">
        <v>11</v>
      </c>
      <c r="AA31" s="22">
        <v>24500</v>
      </c>
      <c r="AB31" s="30">
        <v>11</v>
      </c>
      <c r="AC31" s="31">
        <v>470</v>
      </c>
      <c r="AD31" s="30">
        <v>16</v>
      </c>
      <c r="AE31" s="31">
        <v>925</v>
      </c>
      <c r="AF31" s="30">
        <v>16</v>
      </c>
      <c r="AG31" s="31">
        <v>148</v>
      </c>
      <c r="AH31" s="30">
        <v>16</v>
      </c>
      <c r="AI31" s="31">
        <v>240</v>
      </c>
      <c r="AJ31" s="30">
        <v>16</v>
      </c>
      <c r="AK31" s="31">
        <v>750</v>
      </c>
      <c r="AL31" s="30">
        <v>16</v>
      </c>
      <c r="AM31" s="31">
        <v>2200</v>
      </c>
      <c r="AN31" s="30">
        <v>16</v>
      </c>
      <c r="AO31" s="31">
        <v>2400</v>
      </c>
      <c r="AP31" s="30">
        <v>16</v>
      </c>
      <c r="AQ31" s="31">
        <v>2400</v>
      </c>
      <c r="AR31" s="30">
        <v>16</v>
      </c>
      <c r="AS31" s="22">
        <v>7300</v>
      </c>
      <c r="AT31" s="30">
        <v>11</v>
      </c>
    </row>
    <row r="32" spans="1:46">
      <c r="A32" s="21">
        <v>90</v>
      </c>
      <c r="B32" s="30">
        <v>10</v>
      </c>
      <c r="C32" s="21">
        <v>106</v>
      </c>
      <c r="D32" s="30">
        <v>10</v>
      </c>
      <c r="E32" s="21">
        <v>130</v>
      </c>
      <c r="F32" s="30">
        <v>10</v>
      </c>
      <c r="G32" s="21">
        <v>131</v>
      </c>
      <c r="H32" s="30">
        <v>10</v>
      </c>
      <c r="I32" s="21">
        <v>141</v>
      </c>
      <c r="J32" s="30">
        <v>10</v>
      </c>
      <c r="K32" s="21">
        <v>205</v>
      </c>
      <c r="L32" s="30">
        <v>10</v>
      </c>
      <c r="M32" s="21">
        <v>238</v>
      </c>
      <c r="N32" s="30">
        <v>10</v>
      </c>
      <c r="O32" s="22">
        <v>1051</v>
      </c>
      <c r="P32" s="30">
        <v>10</v>
      </c>
      <c r="Q32" s="22">
        <v>1501</v>
      </c>
      <c r="R32" s="30">
        <v>10</v>
      </c>
      <c r="S32" s="22">
        <v>4221</v>
      </c>
      <c r="T32" s="30">
        <v>10</v>
      </c>
      <c r="U32" s="22">
        <v>9001</v>
      </c>
      <c r="V32" s="30">
        <v>10</v>
      </c>
      <c r="W32" s="22">
        <v>13001</v>
      </c>
      <c r="X32" s="30">
        <v>10</v>
      </c>
      <c r="Y32" s="22">
        <v>15501</v>
      </c>
      <c r="Z32" s="30">
        <v>10</v>
      </c>
      <c r="AA32" s="22">
        <v>24501</v>
      </c>
      <c r="AB32" s="30">
        <v>10</v>
      </c>
      <c r="AC32" s="31"/>
      <c r="AD32" s="30"/>
      <c r="AE32" s="31"/>
      <c r="AF32" s="30"/>
      <c r="AG32" s="31"/>
      <c r="AH32" s="30"/>
      <c r="AI32" s="31"/>
      <c r="AJ32" s="30"/>
      <c r="AK32" s="31"/>
      <c r="AL32" s="30"/>
      <c r="AM32" s="31"/>
      <c r="AN32" s="30"/>
      <c r="AO32" s="31"/>
      <c r="AP32" s="30"/>
      <c r="AQ32" s="31"/>
      <c r="AR32" s="30"/>
      <c r="AS32" s="22">
        <v>7301</v>
      </c>
      <c r="AT32" s="30">
        <v>10</v>
      </c>
    </row>
    <row r="33" spans="1:46">
      <c r="A33" s="21">
        <v>92</v>
      </c>
      <c r="B33" s="30">
        <v>10</v>
      </c>
      <c r="C33" s="21">
        <v>108</v>
      </c>
      <c r="D33" s="30">
        <v>10</v>
      </c>
      <c r="E33" s="21">
        <v>133</v>
      </c>
      <c r="F33" s="30">
        <v>10</v>
      </c>
      <c r="G33" s="21">
        <v>135</v>
      </c>
      <c r="H33" s="30">
        <v>10</v>
      </c>
      <c r="I33" s="21">
        <v>145</v>
      </c>
      <c r="J33" s="30">
        <v>10</v>
      </c>
      <c r="K33" s="21">
        <v>211</v>
      </c>
      <c r="L33" s="30">
        <v>10</v>
      </c>
      <c r="M33" s="21">
        <v>244</v>
      </c>
      <c r="N33" s="30">
        <v>10</v>
      </c>
      <c r="O33" s="22">
        <v>1100</v>
      </c>
      <c r="P33" s="30">
        <v>10</v>
      </c>
      <c r="Q33" s="22">
        <v>1550</v>
      </c>
      <c r="R33" s="30">
        <v>10</v>
      </c>
      <c r="S33" s="22">
        <v>4310</v>
      </c>
      <c r="T33" s="30">
        <v>10</v>
      </c>
      <c r="U33" s="22">
        <v>9200</v>
      </c>
      <c r="V33" s="30">
        <v>10</v>
      </c>
      <c r="W33" s="22">
        <v>13150</v>
      </c>
      <c r="X33" s="30">
        <v>10</v>
      </c>
      <c r="Y33" s="22">
        <v>16200</v>
      </c>
      <c r="Z33" s="30">
        <v>10</v>
      </c>
      <c r="AA33" s="22">
        <v>25400</v>
      </c>
      <c r="AB33" s="30">
        <v>10</v>
      </c>
      <c r="AC33" s="31">
        <v>480</v>
      </c>
      <c r="AD33" s="30">
        <v>17</v>
      </c>
      <c r="AE33" s="31">
        <v>950</v>
      </c>
      <c r="AF33" s="30">
        <v>17</v>
      </c>
      <c r="AG33" s="31">
        <v>152</v>
      </c>
      <c r="AH33" s="30">
        <v>17</v>
      </c>
      <c r="AI33" s="31">
        <v>260</v>
      </c>
      <c r="AJ33" s="30">
        <v>17</v>
      </c>
      <c r="AK33" s="31">
        <v>775</v>
      </c>
      <c r="AL33" s="30">
        <v>17</v>
      </c>
      <c r="AM33" s="31">
        <v>2300</v>
      </c>
      <c r="AN33" s="30">
        <v>17</v>
      </c>
      <c r="AO33" s="31">
        <v>2600</v>
      </c>
      <c r="AP33" s="30">
        <v>17</v>
      </c>
      <c r="AQ33" s="31">
        <v>2600</v>
      </c>
      <c r="AR33" s="30">
        <v>17</v>
      </c>
      <c r="AS33" s="22">
        <v>7400</v>
      </c>
      <c r="AT33" s="30">
        <v>10</v>
      </c>
    </row>
    <row r="34" spans="1:46">
      <c r="A34" s="21">
        <v>93</v>
      </c>
      <c r="B34" s="30">
        <v>9</v>
      </c>
      <c r="C34" s="21">
        <v>109</v>
      </c>
      <c r="D34" s="30">
        <v>9</v>
      </c>
      <c r="E34" s="21">
        <v>134</v>
      </c>
      <c r="F34" s="30">
        <v>9</v>
      </c>
      <c r="G34" s="21">
        <v>136</v>
      </c>
      <c r="H34" s="30">
        <v>9</v>
      </c>
      <c r="I34" s="21">
        <v>146</v>
      </c>
      <c r="J34" s="30">
        <v>9</v>
      </c>
      <c r="K34" s="21">
        <v>212</v>
      </c>
      <c r="L34" s="30">
        <v>9</v>
      </c>
      <c r="M34" s="21">
        <v>245</v>
      </c>
      <c r="N34" s="30">
        <v>9</v>
      </c>
      <c r="O34" s="22">
        <v>1101</v>
      </c>
      <c r="P34" s="30">
        <v>9</v>
      </c>
      <c r="Q34" s="22">
        <v>1551</v>
      </c>
      <c r="R34" s="30">
        <v>9</v>
      </c>
      <c r="S34" s="22">
        <v>4311</v>
      </c>
      <c r="T34" s="30">
        <v>9</v>
      </c>
      <c r="U34" s="22">
        <v>9201</v>
      </c>
      <c r="V34" s="30">
        <v>9</v>
      </c>
      <c r="W34" s="22">
        <v>13151</v>
      </c>
      <c r="X34" s="30">
        <v>9</v>
      </c>
      <c r="Y34" s="22">
        <v>16201</v>
      </c>
      <c r="Z34" s="30">
        <v>9</v>
      </c>
      <c r="AA34" s="22">
        <v>25401</v>
      </c>
      <c r="AB34" s="30">
        <v>9</v>
      </c>
      <c r="AC34" s="31"/>
      <c r="AD34" s="30"/>
      <c r="AE34" s="31"/>
      <c r="AF34" s="30"/>
      <c r="AG34" s="31"/>
      <c r="AH34" s="30"/>
      <c r="AI34" s="31"/>
      <c r="AJ34" s="30"/>
      <c r="AK34" s="31"/>
      <c r="AL34" s="30"/>
      <c r="AM34" s="31"/>
      <c r="AN34" s="30"/>
      <c r="AO34" s="31"/>
      <c r="AP34" s="30"/>
      <c r="AQ34" s="31"/>
      <c r="AR34" s="30"/>
      <c r="AS34" s="22">
        <v>7401</v>
      </c>
      <c r="AT34" s="30">
        <v>9</v>
      </c>
    </row>
    <row r="35" spans="1:46">
      <c r="A35" s="21">
        <v>95</v>
      </c>
      <c r="B35" s="30">
        <v>9</v>
      </c>
      <c r="C35" s="21">
        <v>112</v>
      </c>
      <c r="D35" s="30">
        <v>9</v>
      </c>
      <c r="E35" s="21">
        <v>137</v>
      </c>
      <c r="F35" s="30">
        <v>9</v>
      </c>
      <c r="G35" s="21">
        <v>140</v>
      </c>
      <c r="H35" s="30">
        <v>9</v>
      </c>
      <c r="I35" s="21">
        <v>150</v>
      </c>
      <c r="J35" s="30">
        <v>9</v>
      </c>
      <c r="K35" s="21">
        <v>218</v>
      </c>
      <c r="L35" s="30">
        <v>9</v>
      </c>
      <c r="M35" s="21">
        <v>251</v>
      </c>
      <c r="N35" s="30">
        <v>9</v>
      </c>
      <c r="O35" s="22">
        <v>1150</v>
      </c>
      <c r="P35" s="30">
        <v>9</v>
      </c>
      <c r="Q35" s="22">
        <v>2000</v>
      </c>
      <c r="R35" s="30">
        <v>9</v>
      </c>
      <c r="S35" s="22">
        <v>4400</v>
      </c>
      <c r="T35" s="30">
        <v>9</v>
      </c>
      <c r="U35" s="22">
        <v>9400</v>
      </c>
      <c r="V35" s="30">
        <v>9</v>
      </c>
      <c r="W35" s="22">
        <v>13300</v>
      </c>
      <c r="X35" s="30">
        <v>9</v>
      </c>
      <c r="Y35" s="22">
        <v>16500</v>
      </c>
      <c r="Z35" s="30">
        <v>9</v>
      </c>
      <c r="AA35" s="22">
        <v>26300</v>
      </c>
      <c r="AB35" s="30">
        <v>9</v>
      </c>
      <c r="AC35" s="31">
        <v>490</v>
      </c>
      <c r="AD35" s="30">
        <v>18</v>
      </c>
      <c r="AE35" s="31">
        <v>975</v>
      </c>
      <c r="AF35" s="30">
        <v>18</v>
      </c>
      <c r="AG35" s="31">
        <v>156</v>
      </c>
      <c r="AH35" s="30">
        <v>18</v>
      </c>
      <c r="AI35" s="31">
        <v>280</v>
      </c>
      <c r="AJ35" s="30">
        <v>18</v>
      </c>
      <c r="AK35" s="31">
        <v>800</v>
      </c>
      <c r="AL35" s="30">
        <v>18</v>
      </c>
      <c r="AM35" s="31">
        <v>2400</v>
      </c>
      <c r="AN35" s="30">
        <v>18</v>
      </c>
      <c r="AO35" s="31">
        <v>2800</v>
      </c>
      <c r="AP35" s="30">
        <v>18</v>
      </c>
      <c r="AQ35" s="31">
        <v>2800</v>
      </c>
      <c r="AR35" s="30">
        <v>18</v>
      </c>
      <c r="AS35" s="22">
        <v>7500</v>
      </c>
      <c r="AT35" s="30">
        <v>9</v>
      </c>
    </row>
    <row r="36" spans="1:46">
      <c r="A36" s="21">
        <v>96</v>
      </c>
      <c r="B36" s="30">
        <v>8</v>
      </c>
      <c r="C36" s="21">
        <v>113</v>
      </c>
      <c r="D36" s="30">
        <v>8</v>
      </c>
      <c r="E36" s="21">
        <v>138</v>
      </c>
      <c r="F36" s="30">
        <v>8</v>
      </c>
      <c r="G36" s="21">
        <v>141</v>
      </c>
      <c r="H36" s="30">
        <v>8</v>
      </c>
      <c r="I36" s="21">
        <v>151</v>
      </c>
      <c r="J36" s="30">
        <v>8</v>
      </c>
      <c r="K36" s="21">
        <v>219</v>
      </c>
      <c r="L36" s="30">
        <v>8</v>
      </c>
      <c r="M36" s="21">
        <v>252</v>
      </c>
      <c r="N36" s="30">
        <v>8</v>
      </c>
      <c r="O36" s="22">
        <v>1151</v>
      </c>
      <c r="P36" s="30">
        <v>8</v>
      </c>
      <c r="Q36" s="22">
        <v>2001</v>
      </c>
      <c r="R36" s="30">
        <v>8</v>
      </c>
      <c r="S36" s="22">
        <v>4401</v>
      </c>
      <c r="T36" s="30">
        <v>8</v>
      </c>
      <c r="U36" s="22">
        <v>9401</v>
      </c>
      <c r="V36" s="30">
        <v>8</v>
      </c>
      <c r="W36" s="22">
        <v>13301</v>
      </c>
      <c r="X36" s="30">
        <v>8</v>
      </c>
      <c r="Y36" s="22">
        <v>16501</v>
      </c>
      <c r="Z36" s="30">
        <v>8</v>
      </c>
      <c r="AA36" s="22">
        <v>26301</v>
      </c>
      <c r="AB36" s="30">
        <v>8</v>
      </c>
      <c r="AC36" s="31"/>
      <c r="AD36" s="30"/>
      <c r="AE36" s="31"/>
      <c r="AF36" s="30"/>
      <c r="AG36" s="31"/>
      <c r="AH36" s="30"/>
      <c r="AI36" s="31"/>
      <c r="AJ36" s="30"/>
      <c r="AK36" s="31"/>
      <c r="AL36" s="30"/>
      <c r="AM36" s="31"/>
      <c r="AN36" s="30"/>
      <c r="AO36" s="31"/>
      <c r="AP36" s="30"/>
      <c r="AQ36" s="31"/>
      <c r="AR36" s="30"/>
      <c r="AS36" s="22">
        <v>7501</v>
      </c>
      <c r="AT36" s="30">
        <v>8</v>
      </c>
    </row>
    <row r="37" spans="1:46">
      <c r="A37" s="21">
        <v>98</v>
      </c>
      <c r="B37" s="30">
        <v>8</v>
      </c>
      <c r="C37" s="21">
        <v>116</v>
      </c>
      <c r="D37" s="30">
        <v>8</v>
      </c>
      <c r="E37" s="21">
        <v>141</v>
      </c>
      <c r="F37" s="30">
        <v>8</v>
      </c>
      <c r="G37" s="21">
        <v>145</v>
      </c>
      <c r="H37" s="30">
        <v>8</v>
      </c>
      <c r="I37" s="21">
        <v>155</v>
      </c>
      <c r="J37" s="30">
        <v>8</v>
      </c>
      <c r="K37" s="21">
        <v>225</v>
      </c>
      <c r="L37" s="30">
        <v>8</v>
      </c>
      <c r="M37" s="21">
        <v>258</v>
      </c>
      <c r="N37" s="30">
        <v>8</v>
      </c>
      <c r="O37" s="22">
        <v>1200</v>
      </c>
      <c r="P37" s="30">
        <v>8</v>
      </c>
      <c r="Q37" s="22">
        <v>2060</v>
      </c>
      <c r="R37" s="30">
        <v>8</v>
      </c>
      <c r="S37" s="22">
        <v>4500</v>
      </c>
      <c r="T37" s="30">
        <v>8</v>
      </c>
      <c r="U37" s="22">
        <v>10000</v>
      </c>
      <c r="V37" s="30">
        <v>8</v>
      </c>
      <c r="W37" s="22">
        <v>13450</v>
      </c>
      <c r="X37" s="30">
        <v>8</v>
      </c>
      <c r="Y37" s="22">
        <v>17200</v>
      </c>
      <c r="Z37" s="30">
        <v>8</v>
      </c>
      <c r="AA37" s="22">
        <v>27200</v>
      </c>
      <c r="AB37" s="30">
        <v>8</v>
      </c>
      <c r="AC37" s="31">
        <v>500</v>
      </c>
      <c r="AD37" s="30">
        <v>19</v>
      </c>
      <c r="AE37" s="31">
        <v>1000</v>
      </c>
      <c r="AF37" s="30">
        <v>19</v>
      </c>
      <c r="AG37" s="31">
        <v>160</v>
      </c>
      <c r="AH37" s="30">
        <v>19</v>
      </c>
      <c r="AI37" s="31">
        <v>300</v>
      </c>
      <c r="AJ37" s="30">
        <v>19</v>
      </c>
      <c r="AK37" s="31">
        <v>850</v>
      </c>
      <c r="AL37" s="30">
        <v>19</v>
      </c>
      <c r="AM37" s="31">
        <v>2500</v>
      </c>
      <c r="AN37" s="30">
        <v>19</v>
      </c>
      <c r="AO37" s="31">
        <v>3000</v>
      </c>
      <c r="AP37" s="30">
        <v>19</v>
      </c>
      <c r="AQ37" s="31">
        <v>3000</v>
      </c>
      <c r="AR37" s="30">
        <v>19</v>
      </c>
      <c r="AS37" s="22">
        <v>8000</v>
      </c>
      <c r="AT37" s="30">
        <v>8</v>
      </c>
    </row>
    <row r="38" spans="1:46">
      <c r="A38" s="21">
        <v>99</v>
      </c>
      <c r="B38" s="30">
        <v>7</v>
      </c>
      <c r="C38" s="21">
        <v>117</v>
      </c>
      <c r="D38" s="30">
        <v>7</v>
      </c>
      <c r="E38" s="21">
        <v>142</v>
      </c>
      <c r="F38" s="30">
        <v>7</v>
      </c>
      <c r="G38" s="21">
        <v>146</v>
      </c>
      <c r="H38" s="30">
        <v>7</v>
      </c>
      <c r="I38" s="21">
        <v>156</v>
      </c>
      <c r="J38" s="30">
        <v>7</v>
      </c>
      <c r="K38" s="21">
        <v>226</v>
      </c>
      <c r="L38" s="30">
        <v>7</v>
      </c>
      <c r="M38" s="21">
        <v>259</v>
      </c>
      <c r="N38" s="30">
        <v>7</v>
      </c>
      <c r="O38" s="22">
        <v>1201</v>
      </c>
      <c r="P38" s="30">
        <v>7</v>
      </c>
      <c r="Q38" s="22">
        <v>2061</v>
      </c>
      <c r="R38" s="30">
        <v>7</v>
      </c>
      <c r="S38" s="22">
        <v>4501</v>
      </c>
      <c r="T38" s="30">
        <v>7</v>
      </c>
      <c r="U38" s="22">
        <v>10001</v>
      </c>
      <c r="V38" s="30">
        <v>7</v>
      </c>
      <c r="W38" s="22">
        <v>13451</v>
      </c>
      <c r="X38" s="30">
        <v>7</v>
      </c>
      <c r="Y38" s="22">
        <v>17201</v>
      </c>
      <c r="Z38" s="30">
        <v>7</v>
      </c>
      <c r="AA38" s="22">
        <v>27201</v>
      </c>
      <c r="AB38" s="30">
        <v>7</v>
      </c>
      <c r="AC38" s="31"/>
      <c r="AD38" s="30"/>
      <c r="AE38" s="31"/>
      <c r="AF38" s="30"/>
      <c r="AG38" s="31"/>
      <c r="AH38" s="30"/>
      <c r="AI38" s="31"/>
      <c r="AJ38" s="30"/>
      <c r="AK38" s="31"/>
      <c r="AL38" s="30"/>
      <c r="AM38" s="31"/>
      <c r="AN38" s="30"/>
      <c r="AO38" s="31"/>
      <c r="AP38" s="30"/>
      <c r="AQ38" s="31"/>
      <c r="AR38" s="30"/>
      <c r="AS38" s="22">
        <v>8001</v>
      </c>
      <c r="AT38" s="30">
        <v>7</v>
      </c>
    </row>
    <row r="39" spans="1:46">
      <c r="A39" s="21">
        <v>102</v>
      </c>
      <c r="B39" s="30">
        <v>7</v>
      </c>
      <c r="C39" s="21">
        <v>120</v>
      </c>
      <c r="D39" s="30">
        <v>7</v>
      </c>
      <c r="E39" s="21">
        <v>145</v>
      </c>
      <c r="F39" s="30">
        <v>7</v>
      </c>
      <c r="G39" s="21">
        <v>150</v>
      </c>
      <c r="H39" s="30">
        <v>7</v>
      </c>
      <c r="I39" s="21">
        <v>160</v>
      </c>
      <c r="J39" s="30">
        <v>7</v>
      </c>
      <c r="K39" s="21">
        <v>232</v>
      </c>
      <c r="L39" s="30">
        <v>7</v>
      </c>
      <c r="M39" s="21">
        <v>265</v>
      </c>
      <c r="N39" s="30">
        <v>7</v>
      </c>
      <c r="O39" s="22">
        <v>1250</v>
      </c>
      <c r="P39" s="30">
        <v>7</v>
      </c>
      <c r="Q39" s="22">
        <v>2120</v>
      </c>
      <c r="R39" s="30">
        <v>7</v>
      </c>
      <c r="S39" s="22">
        <v>5000</v>
      </c>
      <c r="T39" s="30">
        <v>7</v>
      </c>
      <c r="U39" s="22">
        <v>10200</v>
      </c>
      <c r="V39" s="30">
        <v>7</v>
      </c>
      <c r="W39" s="22">
        <v>14000</v>
      </c>
      <c r="X39" s="30">
        <v>7</v>
      </c>
      <c r="Y39" s="22">
        <v>17500</v>
      </c>
      <c r="Z39" s="30">
        <v>7</v>
      </c>
      <c r="AA39" s="22">
        <v>28100</v>
      </c>
      <c r="AB39" s="30">
        <v>7</v>
      </c>
      <c r="AC39" s="31">
        <v>520</v>
      </c>
      <c r="AD39" s="30">
        <v>20</v>
      </c>
      <c r="AE39" s="31">
        <v>1050</v>
      </c>
      <c r="AF39" s="30">
        <v>20</v>
      </c>
      <c r="AG39" s="31">
        <v>164</v>
      </c>
      <c r="AH39" s="30">
        <v>20</v>
      </c>
      <c r="AI39" s="31">
        <v>320</v>
      </c>
      <c r="AJ39" s="30">
        <v>20</v>
      </c>
      <c r="AK39" s="31">
        <v>900</v>
      </c>
      <c r="AL39" s="30">
        <v>20</v>
      </c>
      <c r="AM39" s="31">
        <v>2600</v>
      </c>
      <c r="AN39" s="30">
        <v>20</v>
      </c>
      <c r="AO39" s="31">
        <v>3500</v>
      </c>
      <c r="AP39" s="30">
        <v>20</v>
      </c>
      <c r="AQ39" s="31">
        <v>3200</v>
      </c>
      <c r="AR39" s="30">
        <v>20</v>
      </c>
      <c r="AS39" s="22">
        <v>8100</v>
      </c>
      <c r="AT39" s="30">
        <v>7</v>
      </c>
    </row>
    <row r="40" spans="1:46">
      <c r="A40" s="21">
        <v>103</v>
      </c>
      <c r="B40" s="30">
        <v>6</v>
      </c>
      <c r="C40" s="21">
        <v>121</v>
      </c>
      <c r="D40" s="30">
        <v>6</v>
      </c>
      <c r="E40" s="21">
        <v>146</v>
      </c>
      <c r="F40" s="30">
        <v>6</v>
      </c>
      <c r="G40" s="21">
        <v>151</v>
      </c>
      <c r="H40" s="30">
        <v>6</v>
      </c>
      <c r="I40" s="21">
        <v>161</v>
      </c>
      <c r="J40" s="30">
        <v>6</v>
      </c>
      <c r="K40" s="21">
        <v>233</v>
      </c>
      <c r="L40" s="30">
        <v>6</v>
      </c>
      <c r="M40" s="21">
        <v>266</v>
      </c>
      <c r="N40" s="30">
        <v>6</v>
      </c>
      <c r="O40" s="22">
        <v>1251</v>
      </c>
      <c r="P40" s="30">
        <v>6</v>
      </c>
      <c r="Q40" s="22">
        <v>2121</v>
      </c>
      <c r="R40" s="30">
        <v>6</v>
      </c>
      <c r="S40" s="22">
        <v>5001</v>
      </c>
      <c r="T40" s="30">
        <v>6</v>
      </c>
      <c r="U40" s="22">
        <v>10201</v>
      </c>
      <c r="V40" s="30">
        <v>6</v>
      </c>
      <c r="W40" s="22">
        <v>14001</v>
      </c>
      <c r="X40" s="30">
        <v>6</v>
      </c>
      <c r="Y40" s="22">
        <v>17501</v>
      </c>
      <c r="Z40" s="30">
        <v>6</v>
      </c>
      <c r="AA40" s="22">
        <v>28101</v>
      </c>
      <c r="AB40" s="30">
        <v>6</v>
      </c>
      <c r="AC40" s="31"/>
      <c r="AD40" s="30"/>
      <c r="AE40" s="31"/>
      <c r="AF40" s="30"/>
      <c r="AG40" s="31"/>
      <c r="AH40" s="30"/>
      <c r="AI40" s="31"/>
      <c r="AJ40" s="30"/>
      <c r="AK40" s="31"/>
      <c r="AL40" s="30"/>
      <c r="AM40" s="31"/>
      <c r="AN40" s="30"/>
      <c r="AO40" s="31"/>
      <c r="AP40" s="30"/>
      <c r="AQ40" s="31"/>
      <c r="AR40" s="30"/>
      <c r="AS40" s="22">
        <v>8101</v>
      </c>
      <c r="AT40" s="30">
        <v>6</v>
      </c>
    </row>
    <row r="41" spans="1:46">
      <c r="A41" s="21">
        <v>106</v>
      </c>
      <c r="B41" s="30">
        <v>6</v>
      </c>
      <c r="C41" s="21">
        <v>125</v>
      </c>
      <c r="D41" s="30">
        <v>6</v>
      </c>
      <c r="E41" s="21">
        <v>149</v>
      </c>
      <c r="F41" s="30">
        <v>6</v>
      </c>
      <c r="G41" s="21">
        <v>155</v>
      </c>
      <c r="H41" s="30">
        <v>6</v>
      </c>
      <c r="I41" s="21">
        <v>165</v>
      </c>
      <c r="J41" s="30">
        <v>6</v>
      </c>
      <c r="K41" s="21">
        <v>239</v>
      </c>
      <c r="L41" s="30">
        <v>6</v>
      </c>
      <c r="M41" s="21">
        <v>272</v>
      </c>
      <c r="N41" s="30">
        <v>6</v>
      </c>
      <c r="O41" s="22">
        <v>1300</v>
      </c>
      <c r="P41" s="30">
        <v>6</v>
      </c>
      <c r="Q41" s="22">
        <v>2180</v>
      </c>
      <c r="R41" s="30">
        <v>6</v>
      </c>
      <c r="S41" s="22">
        <v>5100</v>
      </c>
      <c r="T41" s="30">
        <v>6</v>
      </c>
      <c r="U41" s="22">
        <v>10400</v>
      </c>
      <c r="V41" s="30">
        <v>6</v>
      </c>
      <c r="W41" s="22">
        <v>14150</v>
      </c>
      <c r="X41" s="30">
        <v>6</v>
      </c>
      <c r="Y41" s="22">
        <v>18200</v>
      </c>
      <c r="Z41" s="30">
        <v>6</v>
      </c>
      <c r="AA41" s="22">
        <v>29000</v>
      </c>
      <c r="AB41" s="30">
        <v>6</v>
      </c>
      <c r="AC41" s="31">
        <v>540</v>
      </c>
      <c r="AD41" s="30">
        <v>21</v>
      </c>
      <c r="AE41" s="31">
        <v>1100</v>
      </c>
      <c r="AF41" s="30">
        <v>21</v>
      </c>
      <c r="AG41" s="31">
        <v>168</v>
      </c>
      <c r="AH41" s="30">
        <v>21</v>
      </c>
      <c r="AI41" s="31">
        <v>340</v>
      </c>
      <c r="AJ41" s="30">
        <v>21</v>
      </c>
      <c r="AK41" s="31">
        <v>1000</v>
      </c>
      <c r="AL41" s="30">
        <v>21</v>
      </c>
      <c r="AM41" s="31">
        <v>2800</v>
      </c>
      <c r="AN41" s="30">
        <v>21</v>
      </c>
      <c r="AO41" s="31">
        <v>3800</v>
      </c>
      <c r="AP41" s="30">
        <v>21</v>
      </c>
      <c r="AQ41" s="31">
        <v>3400</v>
      </c>
      <c r="AR41" s="30">
        <v>21</v>
      </c>
      <c r="AS41" s="22">
        <v>8200</v>
      </c>
      <c r="AT41" s="30">
        <v>6</v>
      </c>
    </row>
    <row r="42" spans="1:46">
      <c r="A42" s="21">
        <v>107</v>
      </c>
      <c r="B42" s="30">
        <v>5</v>
      </c>
      <c r="C42" s="21">
        <v>126</v>
      </c>
      <c r="D42" s="30">
        <v>5</v>
      </c>
      <c r="E42" s="21">
        <v>150</v>
      </c>
      <c r="F42" s="30">
        <v>5</v>
      </c>
      <c r="G42" s="21">
        <v>156</v>
      </c>
      <c r="H42" s="30">
        <v>5</v>
      </c>
      <c r="I42" s="21">
        <v>166</v>
      </c>
      <c r="J42" s="30">
        <v>5</v>
      </c>
      <c r="K42" s="21">
        <v>240</v>
      </c>
      <c r="L42" s="30">
        <v>5</v>
      </c>
      <c r="M42" s="21">
        <v>273</v>
      </c>
      <c r="N42" s="30">
        <v>5</v>
      </c>
      <c r="O42" s="22">
        <v>1301</v>
      </c>
      <c r="P42" s="30">
        <v>5</v>
      </c>
      <c r="Q42" s="22">
        <v>2181</v>
      </c>
      <c r="R42" s="30">
        <v>5</v>
      </c>
      <c r="S42" s="22">
        <v>5101</v>
      </c>
      <c r="T42" s="30">
        <v>5</v>
      </c>
      <c r="U42" s="22">
        <v>10401</v>
      </c>
      <c r="V42" s="30">
        <v>5</v>
      </c>
      <c r="W42" s="22">
        <v>14151</v>
      </c>
      <c r="X42" s="30">
        <v>5</v>
      </c>
      <c r="Y42" s="22">
        <v>18201</v>
      </c>
      <c r="Z42" s="30">
        <v>5</v>
      </c>
      <c r="AA42" s="22">
        <v>29001</v>
      </c>
      <c r="AB42" s="30">
        <v>5</v>
      </c>
      <c r="AC42" s="31"/>
      <c r="AD42" s="30"/>
      <c r="AE42" s="31"/>
      <c r="AF42" s="30"/>
      <c r="AG42" s="31"/>
      <c r="AH42" s="30"/>
      <c r="AI42" s="31"/>
      <c r="AJ42" s="30"/>
      <c r="AK42" s="31"/>
      <c r="AL42" s="30"/>
      <c r="AM42" s="31"/>
      <c r="AN42" s="30"/>
      <c r="AO42" s="31"/>
      <c r="AP42" s="30"/>
      <c r="AQ42" s="31"/>
      <c r="AR42" s="30"/>
      <c r="AS42" s="22">
        <v>8201</v>
      </c>
      <c r="AT42" s="30">
        <v>5</v>
      </c>
    </row>
    <row r="43" spans="1:46">
      <c r="A43" s="21">
        <v>110</v>
      </c>
      <c r="B43" s="30">
        <v>5</v>
      </c>
      <c r="C43" s="21">
        <v>130</v>
      </c>
      <c r="D43" s="30">
        <v>5</v>
      </c>
      <c r="E43" s="21">
        <v>153</v>
      </c>
      <c r="F43" s="30">
        <v>5</v>
      </c>
      <c r="G43" s="21">
        <v>160</v>
      </c>
      <c r="H43" s="30">
        <v>5</v>
      </c>
      <c r="I43" s="21">
        <v>170</v>
      </c>
      <c r="J43" s="30">
        <v>5</v>
      </c>
      <c r="K43" s="21">
        <v>246</v>
      </c>
      <c r="L43" s="30">
        <v>5</v>
      </c>
      <c r="M43" s="21">
        <v>280</v>
      </c>
      <c r="N43" s="30">
        <v>5</v>
      </c>
      <c r="O43" s="22">
        <v>1350</v>
      </c>
      <c r="P43" s="30">
        <v>5</v>
      </c>
      <c r="Q43" s="22">
        <v>2250</v>
      </c>
      <c r="R43" s="30">
        <v>5</v>
      </c>
      <c r="S43" s="22">
        <v>5200</v>
      </c>
      <c r="T43" s="30">
        <v>5</v>
      </c>
      <c r="U43" s="22">
        <v>11000</v>
      </c>
      <c r="V43" s="30">
        <v>5</v>
      </c>
      <c r="W43" s="22">
        <v>14300</v>
      </c>
      <c r="X43" s="30">
        <v>5</v>
      </c>
      <c r="Y43" s="22">
        <v>18500</v>
      </c>
      <c r="Z43" s="30">
        <v>5</v>
      </c>
      <c r="AA43" s="22">
        <v>29500</v>
      </c>
      <c r="AB43" s="30">
        <v>5</v>
      </c>
      <c r="AC43" s="31">
        <v>560</v>
      </c>
      <c r="AD43" s="30">
        <v>22</v>
      </c>
      <c r="AE43" s="31">
        <v>1150</v>
      </c>
      <c r="AF43" s="30">
        <v>22</v>
      </c>
      <c r="AG43" s="31">
        <v>172</v>
      </c>
      <c r="AH43" s="30">
        <v>22</v>
      </c>
      <c r="AI43" s="31">
        <v>360</v>
      </c>
      <c r="AJ43" s="30">
        <v>22</v>
      </c>
      <c r="AK43" s="31">
        <v>1100</v>
      </c>
      <c r="AL43" s="30">
        <v>22</v>
      </c>
      <c r="AM43" s="31">
        <v>3100</v>
      </c>
      <c r="AN43" s="30">
        <v>22</v>
      </c>
      <c r="AO43" s="31">
        <v>4100</v>
      </c>
      <c r="AP43" s="30">
        <v>22</v>
      </c>
      <c r="AQ43" s="31">
        <v>3700</v>
      </c>
      <c r="AR43" s="30">
        <v>22</v>
      </c>
      <c r="AS43" s="22">
        <v>8300</v>
      </c>
      <c r="AT43" s="30">
        <v>5</v>
      </c>
    </row>
    <row r="44" spans="1:46">
      <c r="A44" s="21">
        <v>111</v>
      </c>
      <c r="B44" s="30">
        <v>4</v>
      </c>
      <c r="C44" s="21">
        <v>131</v>
      </c>
      <c r="D44" s="30">
        <v>4</v>
      </c>
      <c r="E44" s="21">
        <v>154</v>
      </c>
      <c r="F44" s="30">
        <v>4</v>
      </c>
      <c r="G44" s="21">
        <v>161</v>
      </c>
      <c r="H44" s="30">
        <v>4</v>
      </c>
      <c r="I44" s="21">
        <v>171</v>
      </c>
      <c r="J44" s="30">
        <v>4</v>
      </c>
      <c r="K44" s="21">
        <v>247</v>
      </c>
      <c r="L44" s="30">
        <v>4</v>
      </c>
      <c r="M44" s="21">
        <v>281</v>
      </c>
      <c r="N44" s="30">
        <v>4</v>
      </c>
      <c r="O44" s="22">
        <v>1351</v>
      </c>
      <c r="P44" s="30">
        <v>4</v>
      </c>
      <c r="Q44" s="22">
        <v>2251</v>
      </c>
      <c r="R44" s="30">
        <v>4</v>
      </c>
      <c r="S44" s="22">
        <v>5201</v>
      </c>
      <c r="T44" s="30">
        <v>4</v>
      </c>
      <c r="U44" s="22">
        <v>11001</v>
      </c>
      <c r="V44" s="30">
        <v>4</v>
      </c>
      <c r="W44" s="22">
        <v>14301</v>
      </c>
      <c r="X44" s="30">
        <v>4</v>
      </c>
      <c r="Y44" s="22">
        <v>18501</v>
      </c>
      <c r="Z44" s="30">
        <v>4</v>
      </c>
      <c r="AA44" s="22">
        <v>29501</v>
      </c>
      <c r="AB44" s="30">
        <v>4</v>
      </c>
      <c r="AC44" s="31"/>
      <c r="AD44" s="30"/>
      <c r="AE44" s="31"/>
      <c r="AF44" s="30"/>
      <c r="AG44" s="31"/>
      <c r="AH44" s="30"/>
      <c r="AI44" s="31"/>
      <c r="AJ44" s="30"/>
      <c r="AK44" s="31"/>
      <c r="AL44" s="30"/>
      <c r="AM44" s="31"/>
      <c r="AN44" s="30"/>
      <c r="AO44" s="31"/>
      <c r="AP44" s="30"/>
      <c r="AQ44" s="31"/>
      <c r="AR44" s="30"/>
      <c r="AS44" s="22">
        <v>8301</v>
      </c>
      <c r="AT44" s="30">
        <v>4</v>
      </c>
    </row>
    <row r="45" spans="1:46">
      <c r="A45" s="21">
        <v>115</v>
      </c>
      <c r="B45" s="30">
        <v>4</v>
      </c>
      <c r="C45" s="21">
        <v>135</v>
      </c>
      <c r="D45" s="30">
        <v>4</v>
      </c>
      <c r="E45" s="21">
        <v>157</v>
      </c>
      <c r="F45" s="30">
        <v>4</v>
      </c>
      <c r="G45" s="21">
        <v>165</v>
      </c>
      <c r="H45" s="30">
        <v>4</v>
      </c>
      <c r="I45" s="21">
        <v>175</v>
      </c>
      <c r="J45" s="30">
        <v>4</v>
      </c>
      <c r="K45" s="21">
        <v>253</v>
      </c>
      <c r="L45" s="30">
        <v>4</v>
      </c>
      <c r="M45" s="21">
        <v>288</v>
      </c>
      <c r="N45" s="30">
        <v>4</v>
      </c>
      <c r="O45" s="22">
        <v>1400</v>
      </c>
      <c r="P45" s="30">
        <v>4</v>
      </c>
      <c r="Q45" s="22">
        <v>2330</v>
      </c>
      <c r="R45" s="30">
        <v>4</v>
      </c>
      <c r="S45" s="22">
        <v>5300</v>
      </c>
      <c r="T45" s="30">
        <v>4</v>
      </c>
      <c r="U45" s="22">
        <v>11200</v>
      </c>
      <c r="V45" s="30">
        <v>4</v>
      </c>
      <c r="W45" s="22">
        <v>14450</v>
      </c>
      <c r="X45" s="30">
        <v>4</v>
      </c>
      <c r="Y45" s="22">
        <v>19200</v>
      </c>
      <c r="Z45" s="30">
        <v>4</v>
      </c>
      <c r="AA45" s="22">
        <v>30400</v>
      </c>
      <c r="AB45" s="30">
        <v>4</v>
      </c>
      <c r="AC45" s="31">
        <v>580</v>
      </c>
      <c r="AD45" s="30">
        <v>23</v>
      </c>
      <c r="AE45" s="31">
        <v>1200</v>
      </c>
      <c r="AF45" s="30">
        <v>23</v>
      </c>
      <c r="AG45" s="31">
        <v>176</v>
      </c>
      <c r="AH45" s="30">
        <v>23</v>
      </c>
      <c r="AI45" s="31">
        <v>380</v>
      </c>
      <c r="AJ45" s="30">
        <v>23</v>
      </c>
      <c r="AK45" s="31">
        <v>1200</v>
      </c>
      <c r="AL45" s="30">
        <v>23</v>
      </c>
      <c r="AM45" s="31">
        <v>3400</v>
      </c>
      <c r="AN45" s="30">
        <v>23</v>
      </c>
      <c r="AO45" s="31">
        <v>4400</v>
      </c>
      <c r="AP45" s="30">
        <v>23</v>
      </c>
      <c r="AQ45" s="31">
        <v>4000</v>
      </c>
      <c r="AR45" s="30">
        <v>23</v>
      </c>
      <c r="AS45" s="22">
        <v>8400</v>
      </c>
      <c r="AT45" s="30">
        <v>4</v>
      </c>
    </row>
    <row r="46" spans="1:46">
      <c r="A46" s="21">
        <v>116</v>
      </c>
      <c r="B46" s="30">
        <v>3</v>
      </c>
      <c r="C46" s="21">
        <v>136</v>
      </c>
      <c r="D46" s="30">
        <v>3</v>
      </c>
      <c r="E46" s="21">
        <v>158</v>
      </c>
      <c r="F46" s="30">
        <v>3</v>
      </c>
      <c r="G46" s="21">
        <v>166</v>
      </c>
      <c r="H46" s="30">
        <v>3</v>
      </c>
      <c r="I46" s="21">
        <v>176</v>
      </c>
      <c r="J46" s="30">
        <v>3</v>
      </c>
      <c r="K46" s="21">
        <v>254</v>
      </c>
      <c r="L46" s="30">
        <v>3</v>
      </c>
      <c r="M46" s="21">
        <v>289</v>
      </c>
      <c r="N46" s="30">
        <v>3</v>
      </c>
      <c r="O46" s="22">
        <v>1401</v>
      </c>
      <c r="P46" s="30">
        <v>3</v>
      </c>
      <c r="Q46" s="22">
        <v>2331</v>
      </c>
      <c r="R46" s="30">
        <v>3</v>
      </c>
      <c r="S46" s="22">
        <v>5301</v>
      </c>
      <c r="T46" s="30">
        <v>3</v>
      </c>
      <c r="U46" s="22">
        <v>11201</v>
      </c>
      <c r="V46" s="30">
        <v>3</v>
      </c>
      <c r="W46" s="22">
        <v>14451</v>
      </c>
      <c r="X46" s="30">
        <v>3</v>
      </c>
      <c r="Y46" s="22">
        <v>19201</v>
      </c>
      <c r="Z46" s="30">
        <v>3</v>
      </c>
      <c r="AA46" s="22">
        <v>30401</v>
      </c>
      <c r="AB46" s="30">
        <v>3</v>
      </c>
      <c r="AC46" s="31"/>
      <c r="AD46" s="30"/>
      <c r="AE46" s="31"/>
      <c r="AF46" s="30"/>
      <c r="AG46" s="31"/>
      <c r="AH46" s="30"/>
      <c r="AI46" s="31"/>
      <c r="AJ46" s="30"/>
      <c r="AK46" s="31"/>
      <c r="AL46" s="30"/>
      <c r="AM46" s="31"/>
      <c r="AN46" s="30"/>
      <c r="AO46" s="31"/>
      <c r="AP46" s="30"/>
      <c r="AQ46" s="31"/>
      <c r="AR46" s="30"/>
      <c r="AS46" s="22">
        <v>8401</v>
      </c>
      <c r="AT46" s="30">
        <v>3</v>
      </c>
    </row>
    <row r="47" spans="1:46">
      <c r="A47" s="21">
        <v>120</v>
      </c>
      <c r="B47" s="30">
        <v>3</v>
      </c>
      <c r="C47" s="21">
        <v>140</v>
      </c>
      <c r="D47" s="30">
        <v>3</v>
      </c>
      <c r="E47" s="21">
        <v>161</v>
      </c>
      <c r="F47" s="30">
        <v>3</v>
      </c>
      <c r="G47" s="21">
        <v>170</v>
      </c>
      <c r="H47" s="30">
        <v>3</v>
      </c>
      <c r="I47" s="21">
        <v>180</v>
      </c>
      <c r="J47" s="30">
        <v>3</v>
      </c>
      <c r="K47" s="21">
        <v>260</v>
      </c>
      <c r="L47" s="30">
        <v>3</v>
      </c>
      <c r="M47" s="21">
        <v>296</v>
      </c>
      <c r="N47" s="30">
        <v>3</v>
      </c>
      <c r="O47" s="22">
        <v>1450</v>
      </c>
      <c r="P47" s="30">
        <v>3</v>
      </c>
      <c r="Q47" s="22">
        <v>2410</v>
      </c>
      <c r="R47" s="30">
        <v>3</v>
      </c>
      <c r="S47" s="22">
        <v>5400</v>
      </c>
      <c r="T47" s="30">
        <v>3</v>
      </c>
      <c r="U47" s="22">
        <v>11400</v>
      </c>
      <c r="V47" s="30">
        <v>3</v>
      </c>
      <c r="W47" s="22">
        <v>15000</v>
      </c>
      <c r="X47" s="30">
        <v>3</v>
      </c>
      <c r="Y47" s="22">
        <v>19500</v>
      </c>
      <c r="Z47" s="30">
        <v>3</v>
      </c>
      <c r="AA47" s="22">
        <v>31300</v>
      </c>
      <c r="AB47" s="30">
        <v>3</v>
      </c>
      <c r="AC47" s="31">
        <v>600</v>
      </c>
      <c r="AD47" s="30">
        <v>24</v>
      </c>
      <c r="AE47" s="31">
        <v>1300</v>
      </c>
      <c r="AF47" s="30">
        <v>24</v>
      </c>
      <c r="AG47" s="31">
        <v>180</v>
      </c>
      <c r="AH47" s="30">
        <v>24</v>
      </c>
      <c r="AI47" s="31">
        <v>400</v>
      </c>
      <c r="AJ47" s="30">
        <v>24</v>
      </c>
      <c r="AK47" s="31">
        <v>1300</v>
      </c>
      <c r="AL47" s="30">
        <v>24</v>
      </c>
      <c r="AM47" s="31">
        <v>3700</v>
      </c>
      <c r="AN47" s="30">
        <v>24</v>
      </c>
      <c r="AO47" s="31">
        <v>4700</v>
      </c>
      <c r="AP47" s="30">
        <v>24</v>
      </c>
      <c r="AQ47" s="31">
        <v>4300</v>
      </c>
      <c r="AR47" s="30">
        <v>24</v>
      </c>
      <c r="AS47" s="22">
        <v>8500</v>
      </c>
      <c r="AT47" s="30">
        <v>3</v>
      </c>
    </row>
    <row r="48" spans="1:46">
      <c r="A48" s="21">
        <v>121</v>
      </c>
      <c r="B48" s="30">
        <v>2</v>
      </c>
      <c r="C48" s="21">
        <v>141</v>
      </c>
      <c r="D48" s="30">
        <v>2</v>
      </c>
      <c r="E48" s="21">
        <v>162</v>
      </c>
      <c r="F48" s="30">
        <v>2</v>
      </c>
      <c r="G48" s="21">
        <v>171</v>
      </c>
      <c r="H48" s="30">
        <v>2</v>
      </c>
      <c r="I48" s="21">
        <v>181</v>
      </c>
      <c r="J48" s="30">
        <v>2</v>
      </c>
      <c r="K48" s="21">
        <v>261</v>
      </c>
      <c r="L48" s="30">
        <v>2</v>
      </c>
      <c r="M48" s="21">
        <v>297</v>
      </c>
      <c r="N48" s="30">
        <v>2</v>
      </c>
      <c r="O48" s="22">
        <v>1451</v>
      </c>
      <c r="P48" s="30">
        <v>2</v>
      </c>
      <c r="Q48" s="22">
        <v>2411</v>
      </c>
      <c r="R48" s="30">
        <v>2</v>
      </c>
      <c r="S48" s="22">
        <v>5401</v>
      </c>
      <c r="T48" s="30">
        <v>2</v>
      </c>
      <c r="U48" s="22">
        <v>11401</v>
      </c>
      <c r="V48" s="30">
        <v>2</v>
      </c>
      <c r="W48" s="22">
        <v>15001</v>
      </c>
      <c r="X48" s="30">
        <v>2</v>
      </c>
      <c r="Y48" s="22">
        <v>19501</v>
      </c>
      <c r="Z48" s="30">
        <v>2</v>
      </c>
      <c r="AA48" s="22">
        <v>31301</v>
      </c>
      <c r="AB48" s="30">
        <v>2</v>
      </c>
      <c r="AC48" s="31"/>
      <c r="AD48" s="30"/>
      <c r="AE48" s="31"/>
      <c r="AF48" s="30"/>
      <c r="AG48" s="31"/>
      <c r="AH48" s="30"/>
      <c r="AI48" s="31"/>
      <c r="AJ48" s="30"/>
      <c r="AK48" s="31"/>
      <c r="AL48" s="30"/>
      <c r="AM48" s="31"/>
      <c r="AN48" s="30"/>
      <c r="AO48" s="31"/>
      <c r="AP48" s="30"/>
      <c r="AQ48" s="31"/>
      <c r="AR48" s="30"/>
      <c r="AS48" s="22">
        <v>8501</v>
      </c>
      <c r="AT48" s="30">
        <v>2</v>
      </c>
    </row>
    <row r="49" spans="1:46">
      <c r="A49" s="21">
        <v>125</v>
      </c>
      <c r="B49" s="30">
        <v>2</v>
      </c>
      <c r="C49" s="21">
        <v>145</v>
      </c>
      <c r="D49" s="30">
        <v>2</v>
      </c>
      <c r="E49" s="21">
        <v>165</v>
      </c>
      <c r="F49" s="30">
        <v>2</v>
      </c>
      <c r="G49" s="21">
        <v>175</v>
      </c>
      <c r="H49" s="30">
        <v>2</v>
      </c>
      <c r="I49" s="21">
        <v>185</v>
      </c>
      <c r="J49" s="30">
        <v>2</v>
      </c>
      <c r="K49" s="21">
        <v>270</v>
      </c>
      <c r="L49" s="30">
        <v>2</v>
      </c>
      <c r="M49" s="21">
        <v>304</v>
      </c>
      <c r="N49" s="30">
        <v>2</v>
      </c>
      <c r="O49" s="22">
        <v>1500</v>
      </c>
      <c r="P49" s="30">
        <v>2</v>
      </c>
      <c r="Q49" s="22">
        <v>2490</v>
      </c>
      <c r="R49" s="30">
        <v>2</v>
      </c>
      <c r="S49" s="22">
        <v>5500</v>
      </c>
      <c r="T49" s="30">
        <v>2</v>
      </c>
      <c r="U49" s="22">
        <v>12000</v>
      </c>
      <c r="V49" s="30">
        <v>2</v>
      </c>
      <c r="W49" s="22">
        <v>15150</v>
      </c>
      <c r="X49" s="30">
        <v>2</v>
      </c>
      <c r="Y49" s="22">
        <v>20200</v>
      </c>
      <c r="Z49" s="30">
        <v>2</v>
      </c>
      <c r="AA49" s="22">
        <v>32200</v>
      </c>
      <c r="AB49" s="30">
        <v>2</v>
      </c>
      <c r="AC49" s="31">
        <v>620</v>
      </c>
      <c r="AD49" s="30">
        <v>25</v>
      </c>
      <c r="AE49" s="31">
        <v>1400</v>
      </c>
      <c r="AF49" s="30">
        <v>25</v>
      </c>
      <c r="AG49" s="31">
        <v>184</v>
      </c>
      <c r="AH49" s="30">
        <v>25</v>
      </c>
      <c r="AI49" s="31">
        <v>420</v>
      </c>
      <c r="AJ49" s="30">
        <v>25</v>
      </c>
      <c r="AK49" s="31">
        <v>1400</v>
      </c>
      <c r="AL49" s="30">
        <v>25</v>
      </c>
      <c r="AM49" s="31">
        <v>4000</v>
      </c>
      <c r="AN49" s="30">
        <v>25</v>
      </c>
      <c r="AO49" s="31">
        <v>5000</v>
      </c>
      <c r="AP49" s="30">
        <v>25</v>
      </c>
      <c r="AQ49" s="31">
        <v>4600</v>
      </c>
      <c r="AR49" s="30">
        <v>25</v>
      </c>
      <c r="AS49" s="22">
        <v>9000</v>
      </c>
      <c r="AT49" s="30">
        <v>2</v>
      </c>
    </row>
    <row r="50" spans="1:46">
      <c r="A50" s="21">
        <v>126</v>
      </c>
      <c r="B50" s="30">
        <v>1</v>
      </c>
      <c r="C50" s="21">
        <v>146</v>
      </c>
      <c r="D50" s="30">
        <v>1</v>
      </c>
      <c r="E50" s="21">
        <v>166</v>
      </c>
      <c r="F50" s="30">
        <v>1</v>
      </c>
      <c r="G50" s="21">
        <v>176</v>
      </c>
      <c r="H50" s="30">
        <v>1</v>
      </c>
      <c r="I50" s="21">
        <v>186</v>
      </c>
      <c r="J50" s="30">
        <v>1</v>
      </c>
      <c r="K50" s="21">
        <v>271</v>
      </c>
      <c r="L50" s="30">
        <v>1</v>
      </c>
      <c r="M50" s="21">
        <v>305</v>
      </c>
      <c r="N50" s="30">
        <v>1</v>
      </c>
      <c r="O50" s="22">
        <v>1501</v>
      </c>
      <c r="P50" s="30">
        <v>1</v>
      </c>
      <c r="Q50" s="22">
        <v>2491</v>
      </c>
      <c r="R50" s="30">
        <v>1</v>
      </c>
      <c r="S50" s="22">
        <v>5501</v>
      </c>
      <c r="T50" s="30">
        <v>1</v>
      </c>
      <c r="U50" s="22">
        <v>12001</v>
      </c>
      <c r="V50" s="30">
        <v>1</v>
      </c>
      <c r="W50" s="22">
        <v>15151</v>
      </c>
      <c r="X50" s="30">
        <v>1</v>
      </c>
      <c r="Y50" s="22">
        <v>20201</v>
      </c>
      <c r="Z50" s="30">
        <v>1</v>
      </c>
      <c r="AA50" s="22">
        <v>32201</v>
      </c>
      <c r="AB50" s="30">
        <v>1</v>
      </c>
      <c r="AC50" s="31"/>
      <c r="AD50" s="30"/>
      <c r="AE50" s="31"/>
      <c r="AF50" s="30"/>
      <c r="AG50" s="31"/>
      <c r="AH50" s="30"/>
      <c r="AI50" s="31"/>
      <c r="AJ50" s="30"/>
      <c r="AK50" s="31"/>
      <c r="AL50" s="30"/>
      <c r="AM50" s="31"/>
      <c r="AN50" s="30"/>
      <c r="AO50" s="31"/>
      <c r="AP50" s="30"/>
      <c r="AQ50" s="31"/>
      <c r="AR50" s="30"/>
      <c r="AS50" s="22">
        <v>9001</v>
      </c>
      <c r="AT50" s="30">
        <v>1</v>
      </c>
    </row>
    <row r="51" spans="1:46" ht="16.5" thickBot="1">
      <c r="A51" s="25" t="s">
        <v>4</v>
      </c>
      <c r="B51" s="26" t="s">
        <v>15</v>
      </c>
      <c r="C51" s="25" t="s">
        <v>22</v>
      </c>
      <c r="D51" s="26" t="s">
        <v>15</v>
      </c>
      <c r="E51" s="25" t="s">
        <v>41</v>
      </c>
      <c r="F51" s="26" t="s">
        <v>15</v>
      </c>
      <c r="G51" s="25" t="s">
        <v>28</v>
      </c>
      <c r="H51" s="26" t="s">
        <v>15</v>
      </c>
      <c r="I51" s="25" t="s">
        <v>42</v>
      </c>
      <c r="J51" s="26" t="s">
        <v>15</v>
      </c>
      <c r="K51" s="25" t="s">
        <v>47</v>
      </c>
      <c r="L51" s="26" t="s">
        <v>15</v>
      </c>
      <c r="M51" s="25" t="s">
        <v>23</v>
      </c>
      <c r="N51" s="26" t="s">
        <v>15</v>
      </c>
      <c r="O51" s="27" t="s">
        <v>5</v>
      </c>
      <c r="P51" s="26" t="s">
        <v>15</v>
      </c>
      <c r="Q51" s="28" t="s">
        <v>7</v>
      </c>
      <c r="R51" s="26" t="s">
        <v>15</v>
      </c>
      <c r="S51" s="28" t="s">
        <v>24</v>
      </c>
      <c r="T51" s="26" t="s">
        <v>15</v>
      </c>
      <c r="U51" s="28" t="s">
        <v>35</v>
      </c>
      <c r="V51" s="26" t="s">
        <v>15</v>
      </c>
      <c r="W51" s="28" t="s">
        <v>44</v>
      </c>
      <c r="X51" s="26" t="s">
        <v>15</v>
      </c>
      <c r="Y51" s="28" t="s">
        <v>36</v>
      </c>
      <c r="Z51" s="26" t="s">
        <v>15</v>
      </c>
      <c r="AA51" s="28" t="s">
        <v>45</v>
      </c>
      <c r="AB51" s="26" t="s">
        <v>15</v>
      </c>
      <c r="AC51" s="29" t="s">
        <v>29</v>
      </c>
      <c r="AD51" s="26" t="s">
        <v>15</v>
      </c>
      <c r="AE51" s="29" t="s">
        <v>37</v>
      </c>
      <c r="AF51" s="26" t="s">
        <v>15</v>
      </c>
      <c r="AG51" s="29" t="s">
        <v>30</v>
      </c>
      <c r="AH51" s="26" t="s">
        <v>15</v>
      </c>
      <c r="AI51" s="29" t="s">
        <v>31</v>
      </c>
      <c r="AJ51" s="26" t="s">
        <v>15</v>
      </c>
      <c r="AK51" s="29" t="s">
        <v>32</v>
      </c>
      <c r="AL51" s="26" t="s">
        <v>15</v>
      </c>
      <c r="AM51" s="29" t="s">
        <v>33</v>
      </c>
      <c r="AN51" s="26" t="s">
        <v>15</v>
      </c>
      <c r="AO51" s="29" t="s">
        <v>34</v>
      </c>
      <c r="AP51" s="26" t="s">
        <v>15</v>
      </c>
      <c r="AQ51" s="29" t="s">
        <v>13</v>
      </c>
      <c r="AR51" s="26" t="s">
        <v>15</v>
      </c>
      <c r="AS51" s="38" t="s">
        <v>25</v>
      </c>
      <c r="AT51" s="26" t="s">
        <v>15</v>
      </c>
    </row>
    <row r="52" spans="1:46" ht="16.5" thickTop="1"/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 codeName="Feuil26"/>
  <dimension ref="A1:BH51"/>
  <sheetViews>
    <sheetView topLeftCell="AT1" workbookViewId="0">
      <pane ySplit="1" topLeftCell="A2" activePane="bottomLeft" state="frozen"/>
      <selection pane="bottomLeft" activeCell="BD7" sqref="BD7"/>
    </sheetView>
  </sheetViews>
  <sheetFormatPr baseColWidth="10" defaultColWidth="11" defaultRowHeight="15.75"/>
  <cols>
    <col min="1" max="1" width="3.875" style="19" bestFit="1" customWidth="1"/>
    <col min="2" max="2" width="3.5" style="44" bestFit="1" customWidth="1"/>
    <col min="3" max="3" width="3.875" style="19" bestFit="1" customWidth="1"/>
    <col min="4" max="4" width="3.5" style="44" bestFit="1" customWidth="1"/>
    <col min="5" max="5" width="4.625" style="19" bestFit="1" customWidth="1"/>
    <col min="6" max="6" width="3.5" style="44" bestFit="1" customWidth="1"/>
    <col min="7" max="7" width="5.625" style="19" bestFit="1" customWidth="1"/>
    <col min="8" max="8" width="3.5" style="44" bestFit="1" customWidth="1"/>
    <col min="9" max="9" width="5.625" style="19" bestFit="1" customWidth="1"/>
    <col min="10" max="10" width="3.5" style="44" bestFit="1" customWidth="1"/>
    <col min="11" max="11" width="6.375" style="19" bestFit="1" customWidth="1"/>
    <col min="12" max="12" width="3.5" style="44" bestFit="1" customWidth="1"/>
    <col min="13" max="13" width="4.625" style="19" bestFit="1" customWidth="1"/>
    <col min="14" max="14" width="3.5" style="44" bestFit="1" customWidth="1"/>
    <col min="15" max="15" width="4.625" style="45" bestFit="1" customWidth="1"/>
    <col min="16" max="16" width="3.5" style="44" bestFit="1" customWidth="1"/>
    <col min="17" max="17" width="6" style="45" bestFit="1" customWidth="1"/>
    <col min="18" max="18" width="3.5" style="44" bestFit="1" customWidth="1"/>
    <col min="19" max="19" width="4.625" style="46" bestFit="1" customWidth="1"/>
    <col min="20" max="20" width="3.5" style="44" bestFit="1" customWidth="1"/>
    <col min="21" max="21" width="6" style="46" bestFit="1" customWidth="1"/>
    <col min="22" max="22" width="3.5" style="44" bestFit="1" customWidth="1"/>
    <col min="23" max="23" width="5.375" style="19" bestFit="1" customWidth="1"/>
    <col min="24" max="24" width="3.5" style="44" bestFit="1" customWidth="1"/>
    <col min="25" max="25" width="5.375" style="19" bestFit="1" customWidth="1"/>
    <col min="26" max="26" width="3.5" style="44" bestFit="1" customWidth="1"/>
    <col min="27" max="27" width="5.375" style="19" bestFit="1" customWidth="1"/>
    <col min="28" max="28" width="3.5" style="44" bestFit="1" customWidth="1"/>
    <col min="29" max="29" width="5.375" style="19" bestFit="1" customWidth="1"/>
    <col min="30" max="30" width="3.5" style="44" bestFit="1" customWidth="1"/>
    <col min="31" max="31" width="5.375" style="19" bestFit="1" customWidth="1"/>
    <col min="32" max="32" width="3.5" style="44" bestFit="1" customWidth="1"/>
    <col min="33" max="33" width="5.375" style="19" bestFit="1" customWidth="1"/>
    <col min="34" max="34" width="3.5" style="44" bestFit="1" customWidth="1"/>
    <col min="35" max="35" width="5.375" style="19" bestFit="1" customWidth="1"/>
    <col min="36" max="36" width="3.5" style="44" bestFit="1" customWidth="1"/>
    <col min="37" max="37" width="9" style="19" bestFit="1" customWidth="1"/>
    <col min="38" max="38" width="3.5" style="44" bestFit="1" customWidth="1"/>
    <col min="39" max="39" width="9" style="19" bestFit="1" customWidth="1"/>
    <col min="40" max="40" width="3.5" style="44" bestFit="1" customWidth="1"/>
    <col min="41" max="41" width="9" style="19" bestFit="1" customWidth="1"/>
    <col min="42" max="42" width="3.5" style="44" bestFit="1" customWidth="1"/>
    <col min="43" max="43" width="9" style="19" bestFit="1" customWidth="1"/>
    <col min="44" max="44" width="3.5" style="44" bestFit="1" customWidth="1"/>
    <col min="45" max="45" width="8.625" style="19" bestFit="1" customWidth="1"/>
    <col min="46" max="46" width="3.5" style="44" bestFit="1" customWidth="1"/>
    <col min="47" max="47" width="4.25" style="19" bestFit="1" customWidth="1"/>
    <col min="48" max="48" width="3.5" style="44" bestFit="1" customWidth="1"/>
    <col min="49" max="49" width="7.375" style="19" bestFit="1" customWidth="1"/>
    <col min="50" max="50" width="3.5" style="44" bestFit="1" customWidth="1"/>
    <col min="51" max="51" width="6.5" style="19" bestFit="1" customWidth="1"/>
    <col min="52" max="52" width="3.5" style="44" bestFit="1" customWidth="1"/>
    <col min="53" max="53" width="5.25" style="19" bestFit="1" customWidth="1"/>
    <col min="54" max="54" width="3.5" style="44" bestFit="1" customWidth="1"/>
    <col min="55" max="55" width="6.25" style="19" bestFit="1" customWidth="1"/>
    <col min="56" max="56" width="3.5" style="44" bestFit="1" customWidth="1"/>
    <col min="57" max="57" width="6.875" style="19" bestFit="1" customWidth="1"/>
    <col min="58" max="58" width="3.5" style="44" bestFit="1" customWidth="1"/>
    <col min="59" max="59" width="7.375" style="19" bestFit="1" customWidth="1"/>
    <col min="60" max="60" width="3.5" style="44" bestFit="1" customWidth="1"/>
  </cols>
  <sheetData>
    <row r="1" spans="1:60" ht="16.5" thickBot="1">
      <c r="A1" s="35" t="s">
        <v>4</v>
      </c>
      <c r="B1" s="40" t="s">
        <v>15</v>
      </c>
      <c r="C1" s="35" t="s">
        <v>22</v>
      </c>
      <c r="D1" s="40" t="s">
        <v>15</v>
      </c>
      <c r="E1" s="35" t="s">
        <v>48</v>
      </c>
      <c r="F1" s="40" t="s">
        <v>15</v>
      </c>
      <c r="G1" s="35" t="s">
        <v>28</v>
      </c>
      <c r="H1" s="40" t="s">
        <v>15</v>
      </c>
      <c r="I1" s="35" t="s">
        <v>42</v>
      </c>
      <c r="J1" s="40" t="s">
        <v>15</v>
      </c>
      <c r="K1" s="35" t="s">
        <v>47</v>
      </c>
      <c r="L1" s="40" t="s">
        <v>15</v>
      </c>
      <c r="M1" s="35" t="s">
        <v>49</v>
      </c>
      <c r="N1" s="40" t="s">
        <v>15</v>
      </c>
      <c r="O1" s="35" t="s">
        <v>5</v>
      </c>
      <c r="P1" s="40" t="s">
        <v>15</v>
      </c>
      <c r="Q1" s="35" t="s">
        <v>51</v>
      </c>
      <c r="R1" s="40" t="s">
        <v>15</v>
      </c>
      <c r="S1" s="35" t="s">
        <v>52</v>
      </c>
      <c r="T1" s="40" t="s">
        <v>15</v>
      </c>
      <c r="U1" s="35" t="s">
        <v>53</v>
      </c>
      <c r="V1" s="40" t="s">
        <v>15</v>
      </c>
      <c r="W1" s="38" t="s">
        <v>7</v>
      </c>
      <c r="X1" s="40" t="s">
        <v>15</v>
      </c>
      <c r="Y1" s="38" t="s">
        <v>54</v>
      </c>
      <c r="Z1" s="40" t="s">
        <v>15</v>
      </c>
      <c r="AA1" s="38" t="s">
        <v>24</v>
      </c>
      <c r="AB1" s="40" t="s">
        <v>15</v>
      </c>
      <c r="AC1" s="38" t="s">
        <v>55</v>
      </c>
      <c r="AD1" s="40" t="s">
        <v>15</v>
      </c>
      <c r="AE1" s="38" t="s">
        <v>35</v>
      </c>
      <c r="AF1" s="40" t="s">
        <v>15</v>
      </c>
      <c r="AG1" s="38" t="s">
        <v>44</v>
      </c>
      <c r="AH1" s="40" t="s">
        <v>15</v>
      </c>
      <c r="AI1" s="38" t="s">
        <v>59</v>
      </c>
      <c r="AJ1" s="40" t="s">
        <v>15</v>
      </c>
      <c r="AK1" s="38" t="s">
        <v>56</v>
      </c>
      <c r="AL1" s="40" t="s">
        <v>15</v>
      </c>
      <c r="AM1" s="38" t="s">
        <v>57</v>
      </c>
      <c r="AN1" s="40" t="s">
        <v>15</v>
      </c>
      <c r="AO1" s="38" t="s">
        <v>45</v>
      </c>
      <c r="AP1" s="40" t="s">
        <v>15</v>
      </c>
      <c r="AQ1" s="38" t="s">
        <v>50</v>
      </c>
      <c r="AR1" s="40" t="s">
        <v>15</v>
      </c>
      <c r="AS1" s="39" t="s">
        <v>29</v>
      </c>
      <c r="AT1" s="40" t="s">
        <v>15</v>
      </c>
      <c r="AU1" s="39" t="s">
        <v>37</v>
      </c>
      <c r="AV1" s="40" t="s">
        <v>15</v>
      </c>
      <c r="AW1" s="39" t="s">
        <v>30</v>
      </c>
      <c r="AX1" s="40" t="s">
        <v>15</v>
      </c>
      <c r="AY1" s="39" t="s">
        <v>31</v>
      </c>
      <c r="AZ1" s="40" t="s">
        <v>15</v>
      </c>
      <c r="BA1" s="39" t="s">
        <v>32</v>
      </c>
      <c r="BB1" s="40" t="s">
        <v>15</v>
      </c>
      <c r="BC1" s="39" t="s">
        <v>33</v>
      </c>
      <c r="BD1" s="40" t="s">
        <v>15</v>
      </c>
      <c r="BE1" s="39" t="s">
        <v>34</v>
      </c>
      <c r="BF1" s="40" t="s">
        <v>15</v>
      </c>
      <c r="BG1" s="39" t="s">
        <v>38</v>
      </c>
      <c r="BH1" s="40" t="s">
        <v>15</v>
      </c>
    </row>
    <row r="2" spans="1:60" ht="16.5" thickTop="1">
      <c r="A2" s="20">
        <v>0</v>
      </c>
      <c r="B2" s="41">
        <v>25</v>
      </c>
      <c r="C2" s="20">
        <v>0</v>
      </c>
      <c r="D2" s="41">
        <v>25</v>
      </c>
      <c r="E2" s="20">
        <v>0</v>
      </c>
      <c r="F2" s="41">
        <v>25</v>
      </c>
      <c r="G2" s="20">
        <v>0</v>
      </c>
      <c r="H2" s="41">
        <v>25</v>
      </c>
      <c r="I2" s="20">
        <v>0</v>
      </c>
      <c r="J2" s="41">
        <v>15</v>
      </c>
      <c r="K2" s="20">
        <v>0</v>
      </c>
      <c r="L2" s="41">
        <v>25</v>
      </c>
      <c r="M2" s="20">
        <v>0</v>
      </c>
      <c r="N2" s="41">
        <v>25</v>
      </c>
      <c r="O2" s="20">
        <v>0</v>
      </c>
      <c r="P2" s="41">
        <v>25</v>
      </c>
      <c r="Q2" s="20">
        <v>0</v>
      </c>
      <c r="R2" s="41">
        <v>25</v>
      </c>
      <c r="S2" s="20">
        <v>0</v>
      </c>
      <c r="T2" s="41">
        <v>25</v>
      </c>
      <c r="U2" s="20">
        <v>0</v>
      </c>
      <c r="V2" s="41">
        <v>25</v>
      </c>
      <c r="W2" s="33">
        <v>0</v>
      </c>
      <c r="X2" s="41">
        <v>25</v>
      </c>
      <c r="Y2" s="33">
        <v>0</v>
      </c>
      <c r="Z2" s="41">
        <v>25</v>
      </c>
      <c r="AA2" s="33">
        <v>0</v>
      </c>
      <c r="AB2" s="41">
        <v>25</v>
      </c>
      <c r="AC2" s="33">
        <v>0</v>
      </c>
      <c r="AD2" s="41">
        <v>25</v>
      </c>
      <c r="AE2" s="33">
        <v>0</v>
      </c>
      <c r="AF2" s="41">
        <v>25</v>
      </c>
      <c r="AG2" s="33">
        <v>0</v>
      </c>
      <c r="AH2" s="41">
        <v>25</v>
      </c>
      <c r="AI2" s="33">
        <v>0</v>
      </c>
      <c r="AJ2" s="41">
        <v>25</v>
      </c>
      <c r="AK2" s="33">
        <v>0</v>
      </c>
      <c r="AL2" s="41">
        <v>25</v>
      </c>
      <c r="AM2" s="33">
        <v>0</v>
      </c>
      <c r="AN2" s="41">
        <v>25</v>
      </c>
      <c r="AO2" s="33">
        <v>0</v>
      </c>
      <c r="AP2" s="41">
        <v>25</v>
      </c>
      <c r="AQ2" s="33">
        <v>0</v>
      </c>
      <c r="AR2" s="41">
        <v>25</v>
      </c>
      <c r="AS2" s="34">
        <v>0</v>
      </c>
      <c r="AT2" s="41">
        <v>1</v>
      </c>
      <c r="AU2" s="34">
        <v>0</v>
      </c>
      <c r="AV2" s="41">
        <v>1</v>
      </c>
      <c r="AW2" s="34">
        <v>0</v>
      </c>
      <c r="AX2" s="41">
        <v>1</v>
      </c>
      <c r="AY2" s="34">
        <v>0</v>
      </c>
      <c r="AZ2" s="41">
        <v>1</v>
      </c>
      <c r="BA2" s="34">
        <v>0</v>
      </c>
      <c r="BB2" s="41">
        <v>1</v>
      </c>
      <c r="BC2" s="34">
        <v>0</v>
      </c>
      <c r="BD2" s="41">
        <v>1</v>
      </c>
      <c r="BE2" s="34">
        <v>0</v>
      </c>
      <c r="BF2" s="41">
        <v>1</v>
      </c>
      <c r="BG2" s="34">
        <v>0</v>
      </c>
      <c r="BH2" s="41">
        <v>1</v>
      </c>
    </row>
    <row r="3" spans="1:60">
      <c r="A3" s="21">
        <v>64</v>
      </c>
      <c r="B3" s="42">
        <v>25</v>
      </c>
      <c r="C3" s="21">
        <v>73</v>
      </c>
      <c r="D3" s="42">
        <v>25</v>
      </c>
      <c r="E3" s="21">
        <v>115</v>
      </c>
      <c r="F3" s="42">
        <v>25</v>
      </c>
      <c r="G3" s="21">
        <v>73</v>
      </c>
      <c r="H3" s="42">
        <v>25</v>
      </c>
      <c r="I3" s="21">
        <v>84</v>
      </c>
      <c r="J3" s="42">
        <v>25</v>
      </c>
      <c r="K3" s="21">
        <v>132</v>
      </c>
      <c r="L3" s="42">
        <v>25</v>
      </c>
      <c r="M3" s="21">
        <v>237</v>
      </c>
      <c r="N3" s="42">
        <v>25</v>
      </c>
      <c r="O3" s="21">
        <v>400</v>
      </c>
      <c r="P3" s="42">
        <v>25</v>
      </c>
      <c r="Q3" s="21">
        <v>475</v>
      </c>
      <c r="R3" s="42">
        <v>25</v>
      </c>
      <c r="S3" s="21">
        <v>550</v>
      </c>
      <c r="T3" s="42">
        <v>25</v>
      </c>
      <c r="U3" s="21">
        <v>595</v>
      </c>
      <c r="V3" s="42">
        <v>25</v>
      </c>
      <c r="W3" s="22">
        <v>1100</v>
      </c>
      <c r="X3" s="42">
        <v>25</v>
      </c>
      <c r="Y3" s="22">
        <v>1580</v>
      </c>
      <c r="Z3" s="42">
        <v>25</v>
      </c>
      <c r="AA3" s="22">
        <v>2420</v>
      </c>
      <c r="AB3" s="42">
        <v>25</v>
      </c>
      <c r="AC3" s="22">
        <v>4170</v>
      </c>
      <c r="AD3" s="42">
        <v>25</v>
      </c>
      <c r="AE3" s="22">
        <v>5500</v>
      </c>
      <c r="AF3" s="42">
        <v>25</v>
      </c>
      <c r="AG3" s="22">
        <v>9250</v>
      </c>
      <c r="AH3" s="42">
        <v>25</v>
      </c>
      <c r="AI3" s="22">
        <v>1100</v>
      </c>
      <c r="AJ3" s="42">
        <v>25</v>
      </c>
      <c r="AK3" s="22">
        <v>6300</v>
      </c>
      <c r="AL3" s="42">
        <v>25</v>
      </c>
      <c r="AM3" s="22">
        <v>11200</v>
      </c>
      <c r="AN3" s="42">
        <v>25</v>
      </c>
      <c r="AO3" s="22">
        <v>15300</v>
      </c>
      <c r="AP3" s="42">
        <v>25</v>
      </c>
      <c r="AQ3" s="22">
        <v>24300</v>
      </c>
      <c r="AR3" s="42">
        <v>25</v>
      </c>
      <c r="AS3" s="31">
        <v>200</v>
      </c>
      <c r="AT3" s="42">
        <v>2</v>
      </c>
      <c r="AU3" s="31">
        <v>380</v>
      </c>
      <c r="AV3" s="42">
        <v>2</v>
      </c>
      <c r="AW3" s="31">
        <v>80</v>
      </c>
      <c r="AX3" s="42">
        <v>2</v>
      </c>
      <c r="AY3" s="31">
        <v>100</v>
      </c>
      <c r="AZ3" s="42">
        <v>2</v>
      </c>
      <c r="BA3" s="31">
        <v>250</v>
      </c>
      <c r="BB3" s="42">
        <v>2</v>
      </c>
      <c r="BC3" s="31">
        <v>500</v>
      </c>
      <c r="BD3" s="42">
        <v>2</v>
      </c>
      <c r="BE3" s="31">
        <v>600</v>
      </c>
      <c r="BF3" s="42">
        <v>2</v>
      </c>
      <c r="BG3" s="31">
        <v>500</v>
      </c>
      <c r="BH3" s="42">
        <v>2</v>
      </c>
    </row>
    <row r="4" spans="1:60">
      <c r="A4" s="21"/>
      <c r="B4" s="42">
        <v>24</v>
      </c>
      <c r="C4" s="21"/>
      <c r="D4" s="42">
        <v>24</v>
      </c>
      <c r="E4" s="21">
        <v>116</v>
      </c>
      <c r="F4" s="42">
        <v>24</v>
      </c>
      <c r="G4" s="21">
        <v>74</v>
      </c>
      <c r="H4" s="42">
        <v>24</v>
      </c>
      <c r="I4" s="21">
        <v>85</v>
      </c>
      <c r="J4" s="42">
        <v>24</v>
      </c>
      <c r="K4" s="21">
        <v>133</v>
      </c>
      <c r="L4" s="42">
        <v>24</v>
      </c>
      <c r="M4" s="21">
        <v>238</v>
      </c>
      <c r="N4" s="42">
        <v>24</v>
      </c>
      <c r="O4" s="21">
        <v>201</v>
      </c>
      <c r="P4" s="42">
        <v>24</v>
      </c>
      <c r="Q4" s="21">
        <v>476</v>
      </c>
      <c r="R4" s="42">
        <v>24</v>
      </c>
      <c r="S4" s="21">
        <v>551</v>
      </c>
      <c r="T4" s="42">
        <v>24</v>
      </c>
      <c r="U4" s="21">
        <v>596</v>
      </c>
      <c r="V4" s="42">
        <v>24</v>
      </c>
      <c r="W4" s="22">
        <v>1101</v>
      </c>
      <c r="X4" s="42">
        <v>24</v>
      </c>
      <c r="Y4" s="22">
        <v>1581</v>
      </c>
      <c r="Z4" s="42">
        <v>24</v>
      </c>
      <c r="AA4" s="22">
        <v>2421</v>
      </c>
      <c r="AB4" s="42">
        <v>24</v>
      </c>
      <c r="AC4" s="22">
        <v>4171</v>
      </c>
      <c r="AD4" s="42">
        <v>24</v>
      </c>
      <c r="AE4" s="22">
        <v>5501</v>
      </c>
      <c r="AF4" s="42">
        <v>24</v>
      </c>
      <c r="AG4" s="22">
        <v>9251</v>
      </c>
      <c r="AH4" s="42">
        <v>24</v>
      </c>
      <c r="AI4" s="22">
        <v>1101</v>
      </c>
      <c r="AJ4" s="42">
        <v>24</v>
      </c>
      <c r="AK4" s="22">
        <v>6301</v>
      </c>
      <c r="AL4" s="42">
        <v>24</v>
      </c>
      <c r="AM4" s="22">
        <v>11201</v>
      </c>
      <c r="AN4" s="42">
        <v>24</v>
      </c>
      <c r="AO4" s="22">
        <v>15301</v>
      </c>
      <c r="AP4" s="42">
        <v>24</v>
      </c>
      <c r="AQ4" s="22">
        <v>24301</v>
      </c>
      <c r="AR4" s="42">
        <v>24</v>
      </c>
      <c r="AS4" s="31"/>
      <c r="AT4" s="42"/>
      <c r="AU4" s="31"/>
      <c r="AV4" s="42"/>
      <c r="AW4" s="31"/>
      <c r="AX4" s="42"/>
      <c r="AY4" s="31"/>
      <c r="AZ4" s="42"/>
      <c r="BA4" s="31"/>
      <c r="BB4" s="42"/>
      <c r="BC4" s="31"/>
      <c r="BD4" s="42"/>
      <c r="BE4" s="31"/>
      <c r="BF4" s="42"/>
      <c r="BG4" s="31"/>
      <c r="BH4" s="42"/>
    </row>
    <row r="5" spans="1:60">
      <c r="A5" s="21">
        <v>65</v>
      </c>
      <c r="B5" s="42">
        <v>24</v>
      </c>
      <c r="C5" s="21">
        <v>74</v>
      </c>
      <c r="D5" s="42">
        <v>24</v>
      </c>
      <c r="E5" s="21">
        <v>118</v>
      </c>
      <c r="F5" s="42">
        <v>24</v>
      </c>
      <c r="G5" s="21">
        <v>76</v>
      </c>
      <c r="H5" s="42">
        <v>24</v>
      </c>
      <c r="I5" s="21">
        <v>87</v>
      </c>
      <c r="J5" s="42">
        <v>24</v>
      </c>
      <c r="K5" s="21">
        <v>136</v>
      </c>
      <c r="L5" s="42">
        <v>24</v>
      </c>
      <c r="M5" s="21">
        <v>242</v>
      </c>
      <c r="N5" s="42">
        <v>24</v>
      </c>
      <c r="O5" s="21">
        <v>410</v>
      </c>
      <c r="P5" s="42">
        <v>24</v>
      </c>
      <c r="Q5" s="21">
        <v>490</v>
      </c>
      <c r="R5" s="42">
        <v>24</v>
      </c>
      <c r="S5" s="21">
        <v>560</v>
      </c>
      <c r="T5" s="42">
        <v>24</v>
      </c>
      <c r="U5" s="21">
        <v>610</v>
      </c>
      <c r="V5" s="42">
        <v>24</v>
      </c>
      <c r="W5" s="22">
        <v>1130</v>
      </c>
      <c r="X5" s="42">
        <v>24</v>
      </c>
      <c r="Y5" s="22">
        <v>2020</v>
      </c>
      <c r="Z5" s="42">
        <v>24</v>
      </c>
      <c r="AA5" s="22">
        <v>2470</v>
      </c>
      <c r="AB5" s="42">
        <v>24</v>
      </c>
      <c r="AC5" s="22">
        <v>4270</v>
      </c>
      <c r="AD5" s="42">
        <v>24</v>
      </c>
      <c r="AE5" s="22">
        <v>6000</v>
      </c>
      <c r="AF5" s="42">
        <v>24</v>
      </c>
      <c r="AG5" s="22">
        <v>9400</v>
      </c>
      <c r="AH5" s="42">
        <v>24</v>
      </c>
      <c r="AI5" s="22">
        <v>1130</v>
      </c>
      <c r="AJ5" s="42">
        <v>24</v>
      </c>
      <c r="AK5" s="22">
        <v>6400</v>
      </c>
      <c r="AL5" s="42">
        <v>24</v>
      </c>
      <c r="AM5" s="22">
        <v>11400</v>
      </c>
      <c r="AN5" s="42">
        <v>24</v>
      </c>
      <c r="AO5" s="22">
        <v>16300</v>
      </c>
      <c r="AP5" s="42">
        <v>24</v>
      </c>
      <c r="AQ5" s="22">
        <v>26300</v>
      </c>
      <c r="AR5" s="42">
        <v>24</v>
      </c>
      <c r="AS5" s="31">
        <v>210</v>
      </c>
      <c r="AT5" s="42">
        <v>3</v>
      </c>
      <c r="AU5" s="31">
        <v>400</v>
      </c>
      <c r="AV5" s="42">
        <v>3</v>
      </c>
      <c r="AW5" s="31"/>
      <c r="AX5" s="42">
        <v>3</v>
      </c>
      <c r="AY5" s="31"/>
      <c r="AZ5" s="42">
        <v>3</v>
      </c>
      <c r="BA5" s="31">
        <v>275</v>
      </c>
      <c r="BB5" s="42">
        <v>3</v>
      </c>
      <c r="BC5" s="31">
        <v>600</v>
      </c>
      <c r="BD5" s="42">
        <v>3</v>
      </c>
      <c r="BE5" s="31">
        <v>700</v>
      </c>
      <c r="BF5" s="42">
        <v>3</v>
      </c>
      <c r="BG5" s="31">
        <v>600</v>
      </c>
      <c r="BH5" s="42">
        <v>3</v>
      </c>
    </row>
    <row r="6" spans="1:60">
      <c r="A6" s="21"/>
      <c r="B6" s="42">
        <v>23</v>
      </c>
      <c r="C6" s="21"/>
      <c r="D6" s="42">
        <v>23</v>
      </c>
      <c r="E6" s="21">
        <v>119</v>
      </c>
      <c r="F6" s="42">
        <v>23</v>
      </c>
      <c r="G6" s="21">
        <v>77</v>
      </c>
      <c r="H6" s="42">
        <v>23</v>
      </c>
      <c r="I6" s="21">
        <v>88</v>
      </c>
      <c r="J6" s="42">
        <v>23</v>
      </c>
      <c r="K6" s="21">
        <v>137</v>
      </c>
      <c r="L6" s="42">
        <v>23</v>
      </c>
      <c r="M6" s="21">
        <v>243</v>
      </c>
      <c r="N6" s="42">
        <v>23</v>
      </c>
      <c r="O6" s="21">
        <v>411</v>
      </c>
      <c r="P6" s="42">
        <v>23</v>
      </c>
      <c r="Q6" s="21">
        <v>491</v>
      </c>
      <c r="R6" s="42">
        <v>23</v>
      </c>
      <c r="S6" s="21">
        <v>561</v>
      </c>
      <c r="T6" s="42">
        <v>23</v>
      </c>
      <c r="U6" s="21">
        <v>611</v>
      </c>
      <c r="V6" s="42">
        <v>23</v>
      </c>
      <c r="W6" s="22">
        <v>1131</v>
      </c>
      <c r="X6" s="42">
        <v>23</v>
      </c>
      <c r="Y6" s="22">
        <v>2021</v>
      </c>
      <c r="Z6" s="42">
        <v>23</v>
      </c>
      <c r="AA6" s="22">
        <v>2471</v>
      </c>
      <c r="AB6" s="42">
        <v>23</v>
      </c>
      <c r="AC6" s="22">
        <v>4271</v>
      </c>
      <c r="AD6" s="42">
        <v>23</v>
      </c>
      <c r="AE6" s="22">
        <v>6001</v>
      </c>
      <c r="AF6" s="42">
        <v>23</v>
      </c>
      <c r="AG6" s="22">
        <v>9401</v>
      </c>
      <c r="AH6" s="42">
        <v>23</v>
      </c>
      <c r="AI6" s="22">
        <v>1131</v>
      </c>
      <c r="AJ6" s="42">
        <v>23</v>
      </c>
      <c r="AK6" s="22">
        <v>6401</v>
      </c>
      <c r="AL6" s="42">
        <v>23</v>
      </c>
      <c r="AM6" s="22">
        <v>11401</v>
      </c>
      <c r="AN6" s="42">
        <v>23</v>
      </c>
      <c r="AO6" s="22">
        <v>16301</v>
      </c>
      <c r="AP6" s="42">
        <v>23</v>
      </c>
      <c r="AQ6" s="22">
        <v>26301</v>
      </c>
      <c r="AR6" s="42">
        <v>23</v>
      </c>
      <c r="AS6" s="31"/>
      <c r="AT6" s="42"/>
      <c r="AU6" s="31"/>
      <c r="AV6" s="42"/>
      <c r="AW6" s="31"/>
      <c r="AX6" s="42"/>
      <c r="AY6" s="31"/>
      <c r="AZ6" s="42"/>
      <c r="BA6" s="31"/>
      <c r="BB6" s="42"/>
      <c r="BC6" s="31"/>
      <c r="BD6" s="42"/>
      <c r="BE6" s="31"/>
      <c r="BF6" s="42"/>
      <c r="BG6" s="31"/>
      <c r="BH6" s="42"/>
    </row>
    <row r="7" spans="1:60">
      <c r="A7" s="21">
        <v>66</v>
      </c>
      <c r="B7" s="42">
        <v>23</v>
      </c>
      <c r="C7" s="21">
        <v>75</v>
      </c>
      <c r="D7" s="42">
        <v>23</v>
      </c>
      <c r="E7" s="21">
        <v>120</v>
      </c>
      <c r="F7" s="42">
        <v>23</v>
      </c>
      <c r="G7" s="21">
        <v>79</v>
      </c>
      <c r="H7" s="42">
        <v>23</v>
      </c>
      <c r="I7" s="21">
        <v>90</v>
      </c>
      <c r="J7" s="42">
        <v>23</v>
      </c>
      <c r="K7" s="21">
        <v>140</v>
      </c>
      <c r="L7" s="42">
        <v>23</v>
      </c>
      <c r="M7" s="21">
        <v>246</v>
      </c>
      <c r="N7" s="42">
        <v>23</v>
      </c>
      <c r="O7" s="21">
        <v>420</v>
      </c>
      <c r="P7" s="42">
        <v>23</v>
      </c>
      <c r="Q7" s="21">
        <v>505</v>
      </c>
      <c r="R7" s="42">
        <v>23</v>
      </c>
      <c r="S7" s="21">
        <v>570</v>
      </c>
      <c r="T7" s="42">
        <v>23</v>
      </c>
      <c r="U7" s="21">
        <v>635</v>
      </c>
      <c r="V7" s="42">
        <v>23</v>
      </c>
      <c r="W7" s="22">
        <v>1150</v>
      </c>
      <c r="X7" s="42">
        <v>23</v>
      </c>
      <c r="Y7" s="22">
        <v>2060</v>
      </c>
      <c r="Z7" s="42">
        <v>23</v>
      </c>
      <c r="AA7" s="22">
        <v>2500</v>
      </c>
      <c r="AB7" s="42">
        <v>23</v>
      </c>
      <c r="AC7" s="22">
        <v>4320</v>
      </c>
      <c r="AD7" s="42">
        <v>23</v>
      </c>
      <c r="AE7" s="22">
        <v>6100</v>
      </c>
      <c r="AF7" s="42">
        <v>23</v>
      </c>
      <c r="AG7" s="22">
        <v>9550</v>
      </c>
      <c r="AH7" s="42">
        <v>23</v>
      </c>
      <c r="AI7" s="22">
        <v>1150</v>
      </c>
      <c r="AJ7" s="42">
        <v>23</v>
      </c>
      <c r="AK7" s="22">
        <v>6500</v>
      </c>
      <c r="AL7" s="42">
        <v>23</v>
      </c>
      <c r="AM7" s="22">
        <v>12000</v>
      </c>
      <c r="AN7" s="42">
        <v>23</v>
      </c>
      <c r="AO7" s="22">
        <v>17300</v>
      </c>
      <c r="AP7" s="42">
        <v>23</v>
      </c>
      <c r="AQ7" s="22">
        <v>28300</v>
      </c>
      <c r="AR7" s="42">
        <v>23</v>
      </c>
      <c r="AS7" s="31">
        <v>220</v>
      </c>
      <c r="AT7" s="42">
        <v>4</v>
      </c>
      <c r="AU7" s="31">
        <v>420</v>
      </c>
      <c r="AV7" s="42">
        <v>4</v>
      </c>
      <c r="AW7" s="31">
        <v>85</v>
      </c>
      <c r="AX7" s="42">
        <v>4</v>
      </c>
      <c r="AY7" s="31">
        <v>110</v>
      </c>
      <c r="AZ7" s="42">
        <v>4</v>
      </c>
      <c r="BA7" s="31">
        <v>300</v>
      </c>
      <c r="BB7" s="42">
        <v>4</v>
      </c>
      <c r="BC7" s="31">
        <v>700</v>
      </c>
      <c r="BD7" s="42">
        <v>4</v>
      </c>
      <c r="BE7" s="31">
        <v>800</v>
      </c>
      <c r="BF7" s="42">
        <v>4</v>
      </c>
      <c r="BG7" s="31">
        <v>700</v>
      </c>
      <c r="BH7" s="42">
        <v>4</v>
      </c>
    </row>
    <row r="8" spans="1:60">
      <c r="A8" s="21"/>
      <c r="B8" s="42">
        <v>22</v>
      </c>
      <c r="C8" s="21"/>
      <c r="D8" s="42">
        <v>22</v>
      </c>
      <c r="E8" s="21">
        <v>121</v>
      </c>
      <c r="F8" s="42">
        <v>22</v>
      </c>
      <c r="G8" s="21">
        <v>80</v>
      </c>
      <c r="H8" s="42">
        <v>22</v>
      </c>
      <c r="I8" s="21">
        <v>91</v>
      </c>
      <c r="J8" s="42">
        <v>22</v>
      </c>
      <c r="K8" s="21">
        <v>141</v>
      </c>
      <c r="L8" s="42">
        <v>22</v>
      </c>
      <c r="M8" s="21">
        <v>247</v>
      </c>
      <c r="N8" s="42">
        <v>22</v>
      </c>
      <c r="O8" s="21">
        <v>421</v>
      </c>
      <c r="P8" s="42">
        <v>22</v>
      </c>
      <c r="Q8" s="21">
        <v>506</v>
      </c>
      <c r="R8" s="42">
        <v>22</v>
      </c>
      <c r="S8" s="21">
        <v>571</v>
      </c>
      <c r="T8" s="42">
        <v>22</v>
      </c>
      <c r="U8" s="21">
        <v>636</v>
      </c>
      <c r="V8" s="42">
        <v>22</v>
      </c>
      <c r="W8" s="22">
        <v>1151</v>
      </c>
      <c r="X8" s="42">
        <v>22</v>
      </c>
      <c r="Y8" s="22">
        <v>2061</v>
      </c>
      <c r="Z8" s="42">
        <v>22</v>
      </c>
      <c r="AA8" s="22">
        <v>2501</v>
      </c>
      <c r="AB8" s="42">
        <v>22</v>
      </c>
      <c r="AC8" s="22">
        <v>4321</v>
      </c>
      <c r="AD8" s="42">
        <v>22</v>
      </c>
      <c r="AE8" s="22">
        <v>6101</v>
      </c>
      <c r="AF8" s="42">
        <v>22</v>
      </c>
      <c r="AG8" s="22">
        <v>9551</v>
      </c>
      <c r="AH8" s="42">
        <v>22</v>
      </c>
      <c r="AI8" s="22">
        <v>1151</v>
      </c>
      <c r="AJ8" s="42">
        <v>22</v>
      </c>
      <c r="AK8" s="22">
        <v>6501</v>
      </c>
      <c r="AL8" s="42">
        <v>22</v>
      </c>
      <c r="AM8" s="22">
        <v>12001</v>
      </c>
      <c r="AN8" s="42">
        <v>22</v>
      </c>
      <c r="AO8" s="22">
        <v>17301</v>
      </c>
      <c r="AP8" s="42">
        <v>22</v>
      </c>
      <c r="AQ8" s="22">
        <v>28301</v>
      </c>
      <c r="AR8" s="42">
        <v>22</v>
      </c>
      <c r="AS8" s="31"/>
      <c r="AT8" s="42"/>
      <c r="AU8" s="31"/>
      <c r="AV8" s="42"/>
      <c r="AW8" s="31"/>
      <c r="AX8" s="42"/>
      <c r="AY8" s="31"/>
      <c r="AZ8" s="42"/>
      <c r="BA8" s="31"/>
      <c r="BB8" s="42"/>
      <c r="BC8" s="31"/>
      <c r="BD8" s="42"/>
      <c r="BE8" s="31"/>
      <c r="BF8" s="42"/>
      <c r="BG8" s="31"/>
      <c r="BH8" s="42"/>
    </row>
    <row r="9" spans="1:60">
      <c r="A9" s="21">
        <v>67</v>
      </c>
      <c r="B9" s="42">
        <v>22</v>
      </c>
      <c r="C9" s="21">
        <v>76</v>
      </c>
      <c r="D9" s="42">
        <v>22</v>
      </c>
      <c r="E9" s="21">
        <v>122</v>
      </c>
      <c r="F9" s="42">
        <v>22</v>
      </c>
      <c r="G9" s="21">
        <v>82</v>
      </c>
      <c r="H9" s="42">
        <v>22</v>
      </c>
      <c r="I9" s="21">
        <v>93</v>
      </c>
      <c r="J9" s="42">
        <v>22</v>
      </c>
      <c r="K9" s="21">
        <v>145</v>
      </c>
      <c r="L9" s="42">
        <v>22</v>
      </c>
      <c r="M9" s="21">
        <v>250</v>
      </c>
      <c r="N9" s="42">
        <v>22</v>
      </c>
      <c r="O9" s="21">
        <v>430</v>
      </c>
      <c r="P9" s="42">
        <v>22</v>
      </c>
      <c r="Q9" s="21">
        <v>520</v>
      </c>
      <c r="R9" s="42">
        <v>22</v>
      </c>
      <c r="S9" s="21">
        <v>580</v>
      </c>
      <c r="T9" s="42">
        <v>22</v>
      </c>
      <c r="U9" s="21">
        <v>650</v>
      </c>
      <c r="V9" s="42">
        <v>22</v>
      </c>
      <c r="W9" s="22">
        <v>1170</v>
      </c>
      <c r="X9" s="42">
        <v>22</v>
      </c>
      <c r="Y9" s="22">
        <v>2080</v>
      </c>
      <c r="Z9" s="42">
        <v>22</v>
      </c>
      <c r="AA9" s="22">
        <v>2530</v>
      </c>
      <c r="AB9" s="42">
        <v>22</v>
      </c>
      <c r="AC9" s="22">
        <v>4370</v>
      </c>
      <c r="AD9" s="42">
        <v>22</v>
      </c>
      <c r="AE9" s="22">
        <v>6200</v>
      </c>
      <c r="AF9" s="42">
        <v>22</v>
      </c>
      <c r="AG9" s="22">
        <v>10100</v>
      </c>
      <c r="AH9" s="42">
        <v>22</v>
      </c>
      <c r="AI9" s="22">
        <v>1170</v>
      </c>
      <c r="AJ9" s="42">
        <v>22</v>
      </c>
      <c r="AK9" s="22">
        <v>7000</v>
      </c>
      <c r="AL9" s="42">
        <v>22</v>
      </c>
      <c r="AM9" s="22">
        <v>12200</v>
      </c>
      <c r="AN9" s="42">
        <v>22</v>
      </c>
      <c r="AO9" s="22">
        <v>18300</v>
      </c>
      <c r="AP9" s="42">
        <v>22</v>
      </c>
      <c r="AQ9" s="22">
        <v>29300</v>
      </c>
      <c r="AR9" s="42">
        <v>22</v>
      </c>
      <c r="AS9" s="31">
        <v>230</v>
      </c>
      <c r="AT9" s="42">
        <v>5</v>
      </c>
      <c r="AU9" s="31">
        <v>440</v>
      </c>
      <c r="AV9" s="42">
        <v>5</v>
      </c>
      <c r="AW9" s="31"/>
      <c r="AX9" s="42">
        <v>5</v>
      </c>
      <c r="AY9" s="31"/>
      <c r="AZ9" s="42">
        <v>5</v>
      </c>
      <c r="BA9" s="31">
        <v>325</v>
      </c>
      <c r="BB9" s="42">
        <v>5</v>
      </c>
      <c r="BC9" s="31">
        <v>800</v>
      </c>
      <c r="BD9" s="42">
        <v>5</v>
      </c>
      <c r="BE9" s="31">
        <v>900</v>
      </c>
      <c r="BF9" s="42">
        <v>5</v>
      </c>
      <c r="BG9" s="31">
        <v>800</v>
      </c>
      <c r="BH9" s="42">
        <v>5</v>
      </c>
    </row>
    <row r="10" spans="1:60">
      <c r="A10" s="21"/>
      <c r="B10" s="42">
        <v>21</v>
      </c>
      <c r="C10" s="21"/>
      <c r="D10" s="42">
        <v>21</v>
      </c>
      <c r="E10" s="21">
        <v>123</v>
      </c>
      <c r="F10" s="42">
        <v>21</v>
      </c>
      <c r="G10" s="21">
        <v>83</v>
      </c>
      <c r="H10" s="42">
        <v>21</v>
      </c>
      <c r="I10" s="21">
        <v>94</v>
      </c>
      <c r="J10" s="42">
        <v>21</v>
      </c>
      <c r="K10" s="21">
        <v>146</v>
      </c>
      <c r="L10" s="42">
        <v>21</v>
      </c>
      <c r="M10" s="21">
        <v>251</v>
      </c>
      <c r="N10" s="42">
        <v>21</v>
      </c>
      <c r="O10" s="21">
        <v>431</v>
      </c>
      <c r="P10" s="42">
        <v>21</v>
      </c>
      <c r="Q10" s="21">
        <v>521</v>
      </c>
      <c r="R10" s="42">
        <v>21</v>
      </c>
      <c r="S10" s="21">
        <v>581</v>
      </c>
      <c r="T10" s="42">
        <v>21</v>
      </c>
      <c r="U10" s="21">
        <v>651</v>
      </c>
      <c r="V10" s="42">
        <v>21</v>
      </c>
      <c r="W10" s="22">
        <v>1171</v>
      </c>
      <c r="X10" s="42">
        <v>21</v>
      </c>
      <c r="Y10" s="22">
        <v>2081</v>
      </c>
      <c r="Z10" s="42">
        <v>21</v>
      </c>
      <c r="AA10" s="22">
        <v>2531</v>
      </c>
      <c r="AB10" s="42">
        <v>21</v>
      </c>
      <c r="AC10" s="22">
        <v>4371</v>
      </c>
      <c r="AD10" s="42">
        <v>21</v>
      </c>
      <c r="AE10" s="22">
        <v>6201</v>
      </c>
      <c r="AF10" s="42">
        <v>21</v>
      </c>
      <c r="AG10" s="22">
        <v>10101</v>
      </c>
      <c r="AH10" s="42">
        <v>21</v>
      </c>
      <c r="AI10" s="22">
        <v>1171</v>
      </c>
      <c r="AJ10" s="42">
        <v>21</v>
      </c>
      <c r="AK10" s="22">
        <v>7001</v>
      </c>
      <c r="AL10" s="42">
        <v>21</v>
      </c>
      <c r="AM10" s="22">
        <v>12201</v>
      </c>
      <c r="AN10" s="42">
        <v>21</v>
      </c>
      <c r="AO10" s="22">
        <v>18301</v>
      </c>
      <c r="AP10" s="42">
        <v>21</v>
      </c>
      <c r="AQ10" s="22">
        <v>29301</v>
      </c>
      <c r="AR10" s="42">
        <v>21</v>
      </c>
      <c r="AS10" s="31"/>
      <c r="AT10" s="42"/>
      <c r="AU10" s="31"/>
      <c r="AV10" s="42"/>
      <c r="AW10" s="31"/>
      <c r="AX10" s="42"/>
      <c r="AY10" s="31"/>
      <c r="AZ10" s="42"/>
      <c r="BA10" s="31"/>
      <c r="BB10" s="42"/>
      <c r="BC10" s="31"/>
      <c r="BD10" s="42"/>
      <c r="BE10" s="31"/>
      <c r="BF10" s="42"/>
      <c r="BG10" s="31"/>
      <c r="BH10" s="42"/>
    </row>
    <row r="11" spans="1:60">
      <c r="A11" s="21">
        <v>68</v>
      </c>
      <c r="B11" s="42">
        <v>21</v>
      </c>
      <c r="C11" s="21">
        <v>77</v>
      </c>
      <c r="D11" s="42">
        <v>21</v>
      </c>
      <c r="E11" s="21">
        <v>124</v>
      </c>
      <c r="F11" s="42">
        <v>21</v>
      </c>
      <c r="G11" s="21">
        <v>85</v>
      </c>
      <c r="H11" s="42">
        <v>21</v>
      </c>
      <c r="I11" s="21">
        <v>96</v>
      </c>
      <c r="J11" s="42">
        <v>21</v>
      </c>
      <c r="K11" s="21">
        <v>150</v>
      </c>
      <c r="L11" s="42">
        <v>21</v>
      </c>
      <c r="M11" s="21">
        <v>252</v>
      </c>
      <c r="N11" s="42">
        <v>21</v>
      </c>
      <c r="O11" s="21">
        <v>437</v>
      </c>
      <c r="P11" s="42">
        <v>21</v>
      </c>
      <c r="Q11" s="21">
        <v>535</v>
      </c>
      <c r="R11" s="42">
        <v>21</v>
      </c>
      <c r="S11" s="21">
        <v>590</v>
      </c>
      <c r="T11" s="42">
        <v>21</v>
      </c>
      <c r="U11" s="21">
        <v>660</v>
      </c>
      <c r="V11" s="42">
        <v>21</v>
      </c>
      <c r="W11" s="22">
        <v>1190</v>
      </c>
      <c r="X11" s="42">
        <v>21</v>
      </c>
      <c r="Y11" s="22">
        <v>2100</v>
      </c>
      <c r="Z11" s="42">
        <v>21</v>
      </c>
      <c r="AA11" s="22">
        <v>2560</v>
      </c>
      <c r="AB11" s="42">
        <v>21</v>
      </c>
      <c r="AC11" s="22">
        <v>4420</v>
      </c>
      <c r="AD11" s="42">
        <v>21</v>
      </c>
      <c r="AE11" s="22">
        <v>6300</v>
      </c>
      <c r="AF11" s="42">
        <v>21</v>
      </c>
      <c r="AG11" s="22">
        <v>10250</v>
      </c>
      <c r="AH11" s="42">
        <v>21</v>
      </c>
      <c r="AI11" s="22">
        <v>1190</v>
      </c>
      <c r="AJ11" s="42">
        <v>21</v>
      </c>
      <c r="AK11" s="22">
        <v>7100</v>
      </c>
      <c r="AL11" s="42">
        <v>21</v>
      </c>
      <c r="AM11" s="22">
        <v>12400</v>
      </c>
      <c r="AN11" s="42">
        <v>21</v>
      </c>
      <c r="AO11" s="22">
        <v>19000</v>
      </c>
      <c r="AP11" s="42">
        <v>21</v>
      </c>
      <c r="AQ11" s="22">
        <v>30300</v>
      </c>
      <c r="AR11" s="42">
        <v>21</v>
      </c>
      <c r="AS11" s="31">
        <v>240</v>
      </c>
      <c r="AT11" s="42">
        <v>6</v>
      </c>
      <c r="AU11" s="31">
        <v>460</v>
      </c>
      <c r="AV11" s="42">
        <v>6</v>
      </c>
      <c r="AW11" s="31">
        <v>90</v>
      </c>
      <c r="AX11" s="42">
        <v>6</v>
      </c>
      <c r="AY11" s="31">
        <v>120</v>
      </c>
      <c r="AZ11" s="42">
        <v>6</v>
      </c>
      <c r="BA11" s="31">
        <v>350</v>
      </c>
      <c r="BB11" s="42">
        <v>6</v>
      </c>
      <c r="BC11" s="31">
        <v>900</v>
      </c>
      <c r="BD11" s="42">
        <v>6</v>
      </c>
      <c r="BE11" s="31">
        <v>1000</v>
      </c>
      <c r="BF11" s="42">
        <v>6</v>
      </c>
      <c r="BG11" s="31">
        <v>900</v>
      </c>
      <c r="BH11" s="42">
        <v>6</v>
      </c>
    </row>
    <row r="12" spans="1:60">
      <c r="A12" s="21"/>
      <c r="B12" s="42">
        <v>20</v>
      </c>
      <c r="C12" s="21"/>
      <c r="D12" s="42">
        <v>20</v>
      </c>
      <c r="E12" s="21">
        <v>125</v>
      </c>
      <c r="F12" s="42">
        <v>20</v>
      </c>
      <c r="G12" s="21">
        <v>86</v>
      </c>
      <c r="H12" s="42">
        <v>20</v>
      </c>
      <c r="I12" s="21">
        <v>97</v>
      </c>
      <c r="J12" s="42">
        <v>20</v>
      </c>
      <c r="K12" s="21">
        <v>151</v>
      </c>
      <c r="L12" s="42">
        <v>20</v>
      </c>
      <c r="M12" s="21">
        <v>253</v>
      </c>
      <c r="N12" s="42">
        <v>20</v>
      </c>
      <c r="O12" s="21">
        <v>438</v>
      </c>
      <c r="P12" s="42">
        <v>20</v>
      </c>
      <c r="Q12" s="21">
        <v>536</v>
      </c>
      <c r="R12" s="42">
        <v>20</v>
      </c>
      <c r="S12" s="21">
        <v>591</v>
      </c>
      <c r="T12" s="42">
        <v>20</v>
      </c>
      <c r="U12" s="21">
        <v>661</v>
      </c>
      <c r="V12" s="42">
        <v>20</v>
      </c>
      <c r="W12" s="22">
        <v>1191</v>
      </c>
      <c r="X12" s="42">
        <v>20</v>
      </c>
      <c r="Y12" s="22">
        <v>2101</v>
      </c>
      <c r="Z12" s="42">
        <v>20</v>
      </c>
      <c r="AA12" s="22">
        <v>2561</v>
      </c>
      <c r="AB12" s="42">
        <v>20</v>
      </c>
      <c r="AC12" s="22">
        <v>4421</v>
      </c>
      <c r="AD12" s="42">
        <v>20</v>
      </c>
      <c r="AE12" s="22">
        <v>6301</v>
      </c>
      <c r="AF12" s="42">
        <v>20</v>
      </c>
      <c r="AG12" s="22">
        <v>10251</v>
      </c>
      <c r="AH12" s="42">
        <v>20</v>
      </c>
      <c r="AI12" s="22">
        <v>1191</v>
      </c>
      <c r="AJ12" s="42">
        <v>20</v>
      </c>
      <c r="AK12" s="22">
        <v>7101</v>
      </c>
      <c r="AL12" s="42">
        <v>20</v>
      </c>
      <c r="AM12" s="22">
        <v>12401</v>
      </c>
      <c r="AN12" s="42">
        <v>20</v>
      </c>
      <c r="AO12" s="22">
        <v>19001</v>
      </c>
      <c r="AP12" s="42">
        <v>20</v>
      </c>
      <c r="AQ12" s="22">
        <v>30301</v>
      </c>
      <c r="AR12" s="42">
        <v>20</v>
      </c>
      <c r="AS12" s="31"/>
      <c r="AT12" s="42"/>
      <c r="AU12" s="31"/>
      <c r="AV12" s="42"/>
      <c r="AW12" s="31"/>
      <c r="AX12" s="42"/>
      <c r="AY12" s="31"/>
      <c r="AZ12" s="42"/>
      <c r="BA12" s="31"/>
      <c r="BB12" s="42"/>
      <c r="BC12" s="31"/>
      <c r="BD12" s="42"/>
      <c r="BE12" s="31"/>
      <c r="BF12" s="42"/>
      <c r="BG12" s="31"/>
      <c r="BH12" s="42"/>
    </row>
    <row r="13" spans="1:60">
      <c r="A13" s="21">
        <v>69</v>
      </c>
      <c r="B13" s="42">
        <v>20</v>
      </c>
      <c r="C13" s="21">
        <v>78</v>
      </c>
      <c r="D13" s="42">
        <v>20</v>
      </c>
      <c r="E13" s="21">
        <v>126</v>
      </c>
      <c r="F13" s="42">
        <v>20</v>
      </c>
      <c r="G13" s="21">
        <v>88</v>
      </c>
      <c r="H13" s="42">
        <v>20</v>
      </c>
      <c r="I13" s="21">
        <v>99</v>
      </c>
      <c r="J13" s="42">
        <v>20</v>
      </c>
      <c r="K13" s="21">
        <v>155</v>
      </c>
      <c r="L13" s="42">
        <v>20</v>
      </c>
      <c r="M13" s="21">
        <v>258</v>
      </c>
      <c r="N13" s="42">
        <v>20</v>
      </c>
      <c r="O13" s="21">
        <v>444</v>
      </c>
      <c r="P13" s="42">
        <v>20</v>
      </c>
      <c r="Q13" s="21">
        <v>545</v>
      </c>
      <c r="R13" s="42">
        <v>20</v>
      </c>
      <c r="S13" s="21">
        <v>600</v>
      </c>
      <c r="T13" s="42">
        <v>20</v>
      </c>
      <c r="U13" s="21">
        <v>670</v>
      </c>
      <c r="V13" s="42">
        <v>20</v>
      </c>
      <c r="W13" s="22">
        <v>1210</v>
      </c>
      <c r="X13" s="42">
        <v>20</v>
      </c>
      <c r="Y13" s="22">
        <v>2120</v>
      </c>
      <c r="Z13" s="42">
        <v>20</v>
      </c>
      <c r="AA13" s="22">
        <v>2590</v>
      </c>
      <c r="AB13" s="42">
        <v>20</v>
      </c>
      <c r="AC13" s="22">
        <v>4470</v>
      </c>
      <c r="AD13" s="42">
        <v>20</v>
      </c>
      <c r="AE13" s="22">
        <v>6400</v>
      </c>
      <c r="AF13" s="42">
        <v>20</v>
      </c>
      <c r="AG13" s="22">
        <v>10400</v>
      </c>
      <c r="AH13" s="42">
        <v>20</v>
      </c>
      <c r="AI13" s="22">
        <v>1210</v>
      </c>
      <c r="AJ13" s="42">
        <v>20</v>
      </c>
      <c r="AK13" s="22">
        <v>7200</v>
      </c>
      <c r="AL13" s="42">
        <v>20</v>
      </c>
      <c r="AM13" s="22">
        <v>13000</v>
      </c>
      <c r="AN13" s="42">
        <v>20</v>
      </c>
      <c r="AO13" s="22">
        <v>19300</v>
      </c>
      <c r="AP13" s="42">
        <v>20</v>
      </c>
      <c r="AQ13" s="22">
        <v>31300</v>
      </c>
      <c r="AR13" s="42">
        <v>20</v>
      </c>
      <c r="AS13" s="31">
        <v>250</v>
      </c>
      <c r="AT13" s="42">
        <v>7</v>
      </c>
      <c r="AU13" s="31">
        <v>480</v>
      </c>
      <c r="AV13" s="42">
        <v>7</v>
      </c>
      <c r="AW13" s="31">
        <v>95</v>
      </c>
      <c r="AX13" s="42">
        <v>7</v>
      </c>
      <c r="AY13" s="31"/>
      <c r="AZ13" s="42">
        <v>7</v>
      </c>
      <c r="BA13" s="31">
        <v>375</v>
      </c>
      <c r="BB13" s="42">
        <v>7</v>
      </c>
      <c r="BC13" s="31">
        <v>1000</v>
      </c>
      <c r="BD13" s="42">
        <v>7</v>
      </c>
      <c r="BE13" s="31">
        <v>1100</v>
      </c>
      <c r="BF13" s="42">
        <v>7</v>
      </c>
      <c r="BG13" s="31">
        <v>1000</v>
      </c>
      <c r="BH13" s="42">
        <v>7</v>
      </c>
    </row>
    <row r="14" spans="1:60">
      <c r="A14" s="21"/>
      <c r="B14" s="42">
        <v>19</v>
      </c>
      <c r="C14" s="21"/>
      <c r="D14" s="42">
        <v>19</v>
      </c>
      <c r="E14" s="21">
        <v>127</v>
      </c>
      <c r="F14" s="42">
        <v>19</v>
      </c>
      <c r="G14" s="21">
        <v>89</v>
      </c>
      <c r="H14" s="42">
        <v>19</v>
      </c>
      <c r="I14" s="21">
        <v>100</v>
      </c>
      <c r="J14" s="42">
        <v>19</v>
      </c>
      <c r="K14" s="21">
        <v>156</v>
      </c>
      <c r="L14" s="42">
        <v>19</v>
      </c>
      <c r="M14" s="21">
        <v>358</v>
      </c>
      <c r="N14" s="42">
        <v>19</v>
      </c>
      <c r="O14" s="21">
        <v>445</v>
      </c>
      <c r="P14" s="42">
        <v>19</v>
      </c>
      <c r="Q14" s="21">
        <v>546</v>
      </c>
      <c r="R14" s="42">
        <v>19</v>
      </c>
      <c r="S14" s="21">
        <v>601</v>
      </c>
      <c r="T14" s="42">
        <v>19</v>
      </c>
      <c r="U14" s="21">
        <v>671</v>
      </c>
      <c r="V14" s="42">
        <v>19</v>
      </c>
      <c r="W14" s="22">
        <v>1211</v>
      </c>
      <c r="X14" s="42">
        <v>19</v>
      </c>
      <c r="Y14" s="22">
        <v>2121</v>
      </c>
      <c r="Z14" s="42">
        <v>19</v>
      </c>
      <c r="AA14" s="22">
        <v>2591</v>
      </c>
      <c r="AB14" s="42">
        <v>19</v>
      </c>
      <c r="AC14" s="22">
        <v>4471</v>
      </c>
      <c r="AD14" s="42">
        <v>19</v>
      </c>
      <c r="AE14" s="22">
        <v>6401</v>
      </c>
      <c r="AF14" s="42">
        <v>19</v>
      </c>
      <c r="AG14" s="22">
        <v>10401</v>
      </c>
      <c r="AH14" s="42">
        <v>19</v>
      </c>
      <c r="AI14" s="22">
        <v>1211</v>
      </c>
      <c r="AJ14" s="42">
        <v>19</v>
      </c>
      <c r="AK14" s="22">
        <v>7201</v>
      </c>
      <c r="AL14" s="42">
        <v>19</v>
      </c>
      <c r="AM14" s="22">
        <v>13001</v>
      </c>
      <c r="AN14" s="42">
        <v>19</v>
      </c>
      <c r="AO14" s="22">
        <v>19301</v>
      </c>
      <c r="AP14" s="42">
        <v>19</v>
      </c>
      <c r="AQ14" s="22">
        <v>31301</v>
      </c>
      <c r="AR14" s="42">
        <v>19</v>
      </c>
      <c r="AS14" s="31"/>
      <c r="AT14" s="42"/>
      <c r="AU14" s="31"/>
      <c r="AV14" s="42"/>
      <c r="AW14" s="31"/>
      <c r="AX14" s="42"/>
      <c r="AY14" s="31"/>
      <c r="AZ14" s="42"/>
      <c r="BA14" s="31"/>
      <c r="BB14" s="42"/>
      <c r="BC14" s="31"/>
      <c r="BD14" s="42"/>
      <c r="BE14" s="31"/>
      <c r="BF14" s="42"/>
      <c r="BG14" s="31"/>
      <c r="BH14" s="42"/>
    </row>
    <row r="15" spans="1:60">
      <c r="A15" s="21">
        <v>70</v>
      </c>
      <c r="B15" s="42">
        <v>19</v>
      </c>
      <c r="C15" s="21">
        <v>79</v>
      </c>
      <c r="D15" s="42">
        <v>19</v>
      </c>
      <c r="E15" s="21">
        <v>128</v>
      </c>
      <c r="F15" s="42">
        <v>19</v>
      </c>
      <c r="G15" s="21">
        <v>91</v>
      </c>
      <c r="H15" s="42">
        <v>19</v>
      </c>
      <c r="I15" s="21">
        <v>102</v>
      </c>
      <c r="J15" s="42">
        <v>19</v>
      </c>
      <c r="K15" s="21">
        <v>160</v>
      </c>
      <c r="L15" s="42">
        <v>19</v>
      </c>
      <c r="M15" s="21">
        <v>262</v>
      </c>
      <c r="N15" s="42">
        <v>19</v>
      </c>
      <c r="O15" s="21">
        <v>452</v>
      </c>
      <c r="P15" s="42">
        <v>19</v>
      </c>
      <c r="Q15" s="21">
        <v>555</v>
      </c>
      <c r="R15" s="42">
        <v>19</v>
      </c>
      <c r="S15" s="21">
        <v>610</v>
      </c>
      <c r="T15" s="42">
        <v>19</v>
      </c>
      <c r="U15" s="21">
        <v>680</v>
      </c>
      <c r="V15" s="42">
        <v>19</v>
      </c>
      <c r="W15" s="22">
        <v>1230</v>
      </c>
      <c r="X15" s="42">
        <v>19</v>
      </c>
      <c r="Y15" s="22">
        <v>2150</v>
      </c>
      <c r="Z15" s="42">
        <v>19</v>
      </c>
      <c r="AA15" s="22">
        <v>3030</v>
      </c>
      <c r="AB15" s="42">
        <v>19</v>
      </c>
      <c r="AC15" s="22">
        <v>4520</v>
      </c>
      <c r="AD15" s="42">
        <v>19</v>
      </c>
      <c r="AE15" s="22">
        <v>6500</v>
      </c>
      <c r="AF15" s="42">
        <v>19</v>
      </c>
      <c r="AG15" s="22">
        <v>11000</v>
      </c>
      <c r="AH15" s="42">
        <v>19</v>
      </c>
      <c r="AI15" s="22">
        <v>1230</v>
      </c>
      <c r="AJ15" s="42">
        <v>19</v>
      </c>
      <c r="AK15" s="22">
        <v>7300</v>
      </c>
      <c r="AL15" s="42">
        <v>19</v>
      </c>
      <c r="AM15" s="22">
        <v>13200</v>
      </c>
      <c r="AN15" s="42">
        <v>19</v>
      </c>
      <c r="AO15" s="22">
        <v>20000</v>
      </c>
      <c r="AP15" s="42">
        <v>19</v>
      </c>
      <c r="AQ15" s="22">
        <v>32300</v>
      </c>
      <c r="AR15" s="42">
        <v>19</v>
      </c>
      <c r="AS15" s="31">
        <v>260</v>
      </c>
      <c r="AT15" s="42">
        <v>8</v>
      </c>
      <c r="AU15" s="31">
        <v>500</v>
      </c>
      <c r="AV15" s="42">
        <v>8</v>
      </c>
      <c r="AW15" s="31">
        <v>100</v>
      </c>
      <c r="AX15" s="42">
        <v>8</v>
      </c>
      <c r="AY15" s="31">
        <v>130</v>
      </c>
      <c r="AZ15" s="42">
        <v>8</v>
      </c>
      <c r="BA15" s="31">
        <v>400</v>
      </c>
      <c r="BB15" s="42">
        <v>8</v>
      </c>
      <c r="BC15" s="31">
        <v>1100</v>
      </c>
      <c r="BD15" s="42">
        <v>8</v>
      </c>
      <c r="BE15" s="31">
        <v>1200</v>
      </c>
      <c r="BF15" s="42">
        <v>8</v>
      </c>
      <c r="BG15" s="31">
        <v>1100</v>
      </c>
      <c r="BH15" s="42">
        <v>8</v>
      </c>
    </row>
    <row r="16" spans="1:60">
      <c r="A16" s="21"/>
      <c r="B16" s="42">
        <v>18</v>
      </c>
      <c r="C16" s="21"/>
      <c r="D16" s="42">
        <v>18</v>
      </c>
      <c r="E16" s="21">
        <v>129</v>
      </c>
      <c r="F16" s="42">
        <v>18</v>
      </c>
      <c r="G16" s="21">
        <v>92</v>
      </c>
      <c r="H16" s="42">
        <v>18</v>
      </c>
      <c r="I16" s="21">
        <v>101</v>
      </c>
      <c r="J16" s="42">
        <v>18</v>
      </c>
      <c r="K16" s="21">
        <v>161</v>
      </c>
      <c r="L16" s="42">
        <v>18</v>
      </c>
      <c r="M16" s="21">
        <v>261</v>
      </c>
      <c r="N16" s="42">
        <v>18</v>
      </c>
      <c r="O16" s="21">
        <v>453</v>
      </c>
      <c r="P16" s="42">
        <v>18</v>
      </c>
      <c r="Q16" s="21">
        <v>556</v>
      </c>
      <c r="R16" s="42">
        <v>18</v>
      </c>
      <c r="S16" s="21">
        <v>611</v>
      </c>
      <c r="T16" s="42">
        <v>18</v>
      </c>
      <c r="U16" s="21">
        <v>681</v>
      </c>
      <c r="V16" s="42">
        <v>18</v>
      </c>
      <c r="W16" s="22">
        <v>1231</v>
      </c>
      <c r="X16" s="42">
        <v>18</v>
      </c>
      <c r="Y16" s="22">
        <v>2151</v>
      </c>
      <c r="Z16" s="42">
        <v>18</v>
      </c>
      <c r="AA16" s="22">
        <v>3031</v>
      </c>
      <c r="AB16" s="42">
        <v>18</v>
      </c>
      <c r="AC16" s="22">
        <v>4521</v>
      </c>
      <c r="AD16" s="42">
        <v>18</v>
      </c>
      <c r="AE16" s="22">
        <v>6501</v>
      </c>
      <c r="AF16" s="42">
        <v>18</v>
      </c>
      <c r="AG16" s="22">
        <v>11001</v>
      </c>
      <c r="AH16" s="42">
        <v>18</v>
      </c>
      <c r="AI16" s="22">
        <v>1231</v>
      </c>
      <c r="AJ16" s="42">
        <v>18</v>
      </c>
      <c r="AK16" s="22">
        <v>7301</v>
      </c>
      <c r="AL16" s="42">
        <v>18</v>
      </c>
      <c r="AM16" s="22">
        <v>13201</v>
      </c>
      <c r="AN16" s="42">
        <v>18</v>
      </c>
      <c r="AO16" s="22">
        <v>20001</v>
      </c>
      <c r="AP16" s="42">
        <v>18</v>
      </c>
      <c r="AQ16" s="22">
        <v>32301</v>
      </c>
      <c r="AR16" s="42">
        <v>18</v>
      </c>
      <c r="AS16" s="31"/>
      <c r="AT16" s="42"/>
      <c r="AU16" s="31"/>
      <c r="AV16" s="42"/>
      <c r="AW16" s="31"/>
      <c r="AX16" s="42"/>
      <c r="AY16" s="31"/>
      <c r="AZ16" s="42"/>
      <c r="BA16" s="31"/>
      <c r="BB16" s="42"/>
      <c r="BC16" s="31"/>
      <c r="BD16" s="42"/>
      <c r="BE16" s="31"/>
      <c r="BF16" s="42"/>
      <c r="BG16" s="31"/>
      <c r="BH16" s="42"/>
    </row>
    <row r="17" spans="1:60">
      <c r="A17" s="21">
        <v>71</v>
      </c>
      <c r="B17" s="42">
        <v>18</v>
      </c>
      <c r="C17" s="21">
        <v>80</v>
      </c>
      <c r="D17" s="42">
        <v>18</v>
      </c>
      <c r="E17" s="21">
        <v>130</v>
      </c>
      <c r="F17" s="42">
        <v>18</v>
      </c>
      <c r="G17" s="21">
        <v>94</v>
      </c>
      <c r="H17" s="42">
        <v>18</v>
      </c>
      <c r="I17" s="21">
        <v>105</v>
      </c>
      <c r="J17" s="42">
        <v>18</v>
      </c>
      <c r="K17" s="21">
        <v>165</v>
      </c>
      <c r="L17" s="42">
        <v>18</v>
      </c>
      <c r="M17" s="21">
        <v>267</v>
      </c>
      <c r="N17" s="42">
        <v>18</v>
      </c>
      <c r="O17" s="21">
        <v>460</v>
      </c>
      <c r="P17" s="42">
        <v>18</v>
      </c>
      <c r="Q17" s="21">
        <v>565</v>
      </c>
      <c r="R17" s="42">
        <v>18</v>
      </c>
      <c r="S17" s="21">
        <v>620</v>
      </c>
      <c r="T17" s="42">
        <v>18</v>
      </c>
      <c r="U17" s="21">
        <v>690</v>
      </c>
      <c r="V17" s="42">
        <v>18</v>
      </c>
      <c r="W17" s="22">
        <v>1260</v>
      </c>
      <c r="X17" s="42">
        <v>18</v>
      </c>
      <c r="Y17" s="22">
        <v>2180</v>
      </c>
      <c r="Z17" s="42">
        <v>18</v>
      </c>
      <c r="AA17" s="22">
        <v>3070</v>
      </c>
      <c r="AB17" s="42">
        <v>18</v>
      </c>
      <c r="AC17" s="22">
        <v>4570</v>
      </c>
      <c r="AD17" s="42">
        <v>18</v>
      </c>
      <c r="AE17" s="22">
        <v>7000</v>
      </c>
      <c r="AF17" s="42">
        <v>18</v>
      </c>
      <c r="AG17" s="22">
        <v>11200</v>
      </c>
      <c r="AH17" s="42">
        <v>18</v>
      </c>
      <c r="AI17" s="22">
        <v>1260</v>
      </c>
      <c r="AJ17" s="42">
        <v>18</v>
      </c>
      <c r="AK17" s="22">
        <v>7450</v>
      </c>
      <c r="AL17" s="42">
        <v>18</v>
      </c>
      <c r="AM17" s="22">
        <v>13400</v>
      </c>
      <c r="AN17" s="42">
        <v>18</v>
      </c>
      <c r="AO17" s="22">
        <v>20300</v>
      </c>
      <c r="AP17" s="42">
        <v>18</v>
      </c>
      <c r="AQ17" s="22">
        <v>33300</v>
      </c>
      <c r="AR17" s="42">
        <v>18</v>
      </c>
      <c r="AS17" s="31">
        <v>270</v>
      </c>
      <c r="AT17" s="42">
        <v>9</v>
      </c>
      <c r="AU17" s="31">
        <v>520</v>
      </c>
      <c r="AV17" s="42">
        <v>9</v>
      </c>
      <c r="AW17" s="31">
        <v>105</v>
      </c>
      <c r="AX17" s="42">
        <v>9</v>
      </c>
      <c r="AY17" s="31"/>
      <c r="AZ17" s="42">
        <v>9</v>
      </c>
      <c r="BA17" s="31">
        <v>425</v>
      </c>
      <c r="BB17" s="42">
        <v>9</v>
      </c>
      <c r="BC17" s="31">
        <v>1200</v>
      </c>
      <c r="BD17" s="42">
        <v>9</v>
      </c>
      <c r="BE17" s="31">
        <v>1300</v>
      </c>
      <c r="BF17" s="42">
        <v>9</v>
      </c>
      <c r="BG17" s="31">
        <v>1200</v>
      </c>
      <c r="BH17" s="42">
        <v>9</v>
      </c>
    </row>
    <row r="18" spans="1:60">
      <c r="A18" s="21"/>
      <c r="B18" s="42">
        <v>17</v>
      </c>
      <c r="C18" s="21"/>
      <c r="D18" s="42">
        <v>17</v>
      </c>
      <c r="E18" s="21">
        <v>131</v>
      </c>
      <c r="F18" s="42">
        <v>17</v>
      </c>
      <c r="G18" s="21">
        <v>95</v>
      </c>
      <c r="H18" s="42">
        <v>17</v>
      </c>
      <c r="I18" s="21">
        <v>104</v>
      </c>
      <c r="J18" s="42">
        <v>17</v>
      </c>
      <c r="K18" s="21">
        <v>166</v>
      </c>
      <c r="L18" s="42">
        <v>17</v>
      </c>
      <c r="M18" s="21">
        <v>268</v>
      </c>
      <c r="N18" s="42">
        <v>17</v>
      </c>
      <c r="O18" s="21">
        <v>461</v>
      </c>
      <c r="P18" s="42">
        <v>17</v>
      </c>
      <c r="Q18" s="21">
        <v>566</v>
      </c>
      <c r="R18" s="42">
        <v>17</v>
      </c>
      <c r="S18" s="21">
        <v>621</v>
      </c>
      <c r="T18" s="42">
        <v>17</v>
      </c>
      <c r="U18" s="21">
        <v>691</v>
      </c>
      <c r="V18" s="42">
        <v>17</v>
      </c>
      <c r="W18" s="22">
        <v>1261</v>
      </c>
      <c r="X18" s="42">
        <v>17</v>
      </c>
      <c r="Y18" s="22">
        <v>2181</v>
      </c>
      <c r="Z18" s="42">
        <v>17</v>
      </c>
      <c r="AA18" s="22">
        <v>3071</v>
      </c>
      <c r="AB18" s="42">
        <v>17</v>
      </c>
      <c r="AC18" s="22">
        <v>4571</v>
      </c>
      <c r="AD18" s="42">
        <v>17</v>
      </c>
      <c r="AE18" s="22">
        <v>7001</v>
      </c>
      <c r="AF18" s="42">
        <v>17</v>
      </c>
      <c r="AG18" s="22">
        <v>11201</v>
      </c>
      <c r="AH18" s="42">
        <v>17</v>
      </c>
      <c r="AI18" s="22">
        <v>1261</v>
      </c>
      <c r="AJ18" s="42">
        <v>17</v>
      </c>
      <c r="AK18" s="22">
        <v>7451</v>
      </c>
      <c r="AL18" s="42">
        <v>17</v>
      </c>
      <c r="AM18" s="22">
        <v>13401</v>
      </c>
      <c r="AN18" s="42">
        <v>17</v>
      </c>
      <c r="AO18" s="22">
        <v>20301</v>
      </c>
      <c r="AP18" s="42">
        <v>17</v>
      </c>
      <c r="AQ18" s="22">
        <v>33301</v>
      </c>
      <c r="AR18" s="42">
        <v>17</v>
      </c>
      <c r="AS18" s="31"/>
      <c r="AT18" s="42"/>
      <c r="AU18" s="31"/>
      <c r="AV18" s="42"/>
      <c r="AW18" s="31"/>
      <c r="AX18" s="42"/>
      <c r="AY18" s="31"/>
      <c r="AZ18" s="42"/>
      <c r="BA18" s="31"/>
      <c r="BB18" s="42"/>
      <c r="BC18" s="31"/>
      <c r="BD18" s="42"/>
      <c r="BE18" s="31"/>
      <c r="BF18" s="42"/>
      <c r="BG18" s="31"/>
      <c r="BH18" s="42"/>
    </row>
    <row r="19" spans="1:60">
      <c r="A19" s="21">
        <v>72</v>
      </c>
      <c r="B19" s="42">
        <v>17</v>
      </c>
      <c r="C19" s="21">
        <v>81</v>
      </c>
      <c r="D19" s="42">
        <v>17</v>
      </c>
      <c r="E19" s="21">
        <v>132</v>
      </c>
      <c r="F19" s="42">
        <v>17</v>
      </c>
      <c r="G19" s="21">
        <v>98</v>
      </c>
      <c r="H19" s="42">
        <v>17</v>
      </c>
      <c r="I19" s="21">
        <v>109</v>
      </c>
      <c r="J19" s="42">
        <v>17</v>
      </c>
      <c r="K19" s="21">
        <v>170</v>
      </c>
      <c r="L19" s="42">
        <v>17</v>
      </c>
      <c r="M19" s="21">
        <v>272</v>
      </c>
      <c r="N19" s="42">
        <v>17</v>
      </c>
      <c r="O19" s="21">
        <v>468</v>
      </c>
      <c r="P19" s="42">
        <v>17</v>
      </c>
      <c r="Q19" s="21">
        <v>580</v>
      </c>
      <c r="R19" s="42">
        <v>17</v>
      </c>
      <c r="S19" s="21">
        <v>630</v>
      </c>
      <c r="T19" s="42">
        <v>17</v>
      </c>
      <c r="U19" s="21">
        <v>700</v>
      </c>
      <c r="V19" s="42">
        <v>17</v>
      </c>
      <c r="W19" s="22">
        <v>1290</v>
      </c>
      <c r="X19" s="42">
        <v>17</v>
      </c>
      <c r="Y19" s="22">
        <v>2210</v>
      </c>
      <c r="Z19" s="42">
        <v>17</v>
      </c>
      <c r="AA19" s="22">
        <v>3150</v>
      </c>
      <c r="AB19" s="42">
        <v>17</v>
      </c>
      <c r="AC19" s="22">
        <v>5060</v>
      </c>
      <c r="AD19" s="42">
        <v>17</v>
      </c>
      <c r="AE19" s="22">
        <v>7100</v>
      </c>
      <c r="AF19" s="42">
        <v>17</v>
      </c>
      <c r="AG19" s="22">
        <v>11400</v>
      </c>
      <c r="AH19" s="42">
        <v>17</v>
      </c>
      <c r="AI19" s="22">
        <v>1290</v>
      </c>
      <c r="AJ19" s="42">
        <v>17</v>
      </c>
      <c r="AK19" s="22">
        <v>8000</v>
      </c>
      <c r="AL19" s="42">
        <v>17</v>
      </c>
      <c r="AM19" s="22">
        <v>14000</v>
      </c>
      <c r="AN19" s="42">
        <v>17</v>
      </c>
      <c r="AO19" s="22">
        <v>21000</v>
      </c>
      <c r="AP19" s="42">
        <v>17</v>
      </c>
      <c r="AQ19" s="22">
        <v>34300</v>
      </c>
      <c r="AR19" s="42">
        <v>17</v>
      </c>
      <c r="AS19" s="31">
        <v>280</v>
      </c>
      <c r="AT19" s="42">
        <v>10</v>
      </c>
      <c r="AU19" s="31">
        <v>550</v>
      </c>
      <c r="AV19" s="42">
        <v>10</v>
      </c>
      <c r="AW19" s="31">
        <v>110</v>
      </c>
      <c r="AX19" s="42">
        <v>10</v>
      </c>
      <c r="AY19" s="31">
        <v>150</v>
      </c>
      <c r="AZ19" s="42">
        <v>10</v>
      </c>
      <c r="BA19" s="31">
        <v>450</v>
      </c>
      <c r="BB19" s="42">
        <v>10</v>
      </c>
      <c r="BC19" s="31">
        <v>1300</v>
      </c>
      <c r="BD19" s="42">
        <v>10</v>
      </c>
      <c r="BE19" s="31">
        <v>1400</v>
      </c>
      <c r="BF19" s="42">
        <v>10</v>
      </c>
      <c r="BG19" s="31">
        <v>1300</v>
      </c>
      <c r="BH19" s="42">
        <v>10</v>
      </c>
    </row>
    <row r="20" spans="1:60">
      <c r="A20" s="21">
        <v>73</v>
      </c>
      <c r="B20" s="42">
        <v>16</v>
      </c>
      <c r="C20" s="21">
        <v>82</v>
      </c>
      <c r="D20" s="42">
        <v>16</v>
      </c>
      <c r="E20" s="21">
        <v>133</v>
      </c>
      <c r="F20" s="42">
        <v>16</v>
      </c>
      <c r="G20" s="21">
        <v>99</v>
      </c>
      <c r="H20" s="42">
        <v>16</v>
      </c>
      <c r="I20" s="21">
        <v>110</v>
      </c>
      <c r="J20" s="42">
        <v>16</v>
      </c>
      <c r="K20" s="21">
        <v>171</v>
      </c>
      <c r="L20" s="42">
        <v>16</v>
      </c>
      <c r="M20" s="21">
        <v>273</v>
      </c>
      <c r="N20" s="42">
        <v>16</v>
      </c>
      <c r="O20" s="21">
        <v>469</v>
      </c>
      <c r="P20" s="42">
        <v>16</v>
      </c>
      <c r="Q20" s="21">
        <v>581</v>
      </c>
      <c r="R20" s="42">
        <v>16</v>
      </c>
      <c r="S20" s="21">
        <v>631</v>
      </c>
      <c r="T20" s="42">
        <v>16</v>
      </c>
      <c r="U20" s="21">
        <v>701</v>
      </c>
      <c r="V20" s="42">
        <v>16</v>
      </c>
      <c r="W20" s="22">
        <v>1291</v>
      </c>
      <c r="X20" s="42">
        <v>16</v>
      </c>
      <c r="Y20" s="22">
        <v>2211</v>
      </c>
      <c r="Z20" s="42">
        <v>16</v>
      </c>
      <c r="AA20" s="22">
        <v>3151</v>
      </c>
      <c r="AB20" s="42">
        <v>16</v>
      </c>
      <c r="AC20" s="22">
        <v>5061</v>
      </c>
      <c r="AD20" s="42">
        <v>16</v>
      </c>
      <c r="AE20" s="22">
        <v>7101</v>
      </c>
      <c r="AF20" s="42">
        <v>16</v>
      </c>
      <c r="AG20" s="22">
        <v>11401</v>
      </c>
      <c r="AH20" s="42">
        <v>16</v>
      </c>
      <c r="AI20" s="22">
        <v>1291</v>
      </c>
      <c r="AJ20" s="42">
        <v>16</v>
      </c>
      <c r="AK20" s="22">
        <v>8001</v>
      </c>
      <c r="AL20" s="42">
        <v>16</v>
      </c>
      <c r="AM20" s="22">
        <v>14001</v>
      </c>
      <c r="AN20" s="42">
        <v>16</v>
      </c>
      <c r="AO20" s="22">
        <v>21001</v>
      </c>
      <c r="AP20" s="42">
        <v>16</v>
      </c>
      <c r="AQ20" s="22">
        <v>34301</v>
      </c>
      <c r="AR20" s="42">
        <v>16</v>
      </c>
      <c r="AS20" s="31"/>
      <c r="AT20" s="42"/>
      <c r="AU20" s="31"/>
      <c r="AV20" s="42"/>
      <c r="AW20" s="31"/>
      <c r="AX20" s="42"/>
      <c r="AY20" s="31"/>
      <c r="AZ20" s="42"/>
      <c r="BA20" s="31"/>
      <c r="BB20" s="42"/>
      <c r="BC20" s="31"/>
      <c r="BD20" s="42"/>
      <c r="BE20" s="31"/>
      <c r="BF20" s="42"/>
      <c r="BG20" s="31"/>
      <c r="BH20" s="42"/>
    </row>
    <row r="21" spans="1:60">
      <c r="A21" s="21">
        <v>74</v>
      </c>
      <c r="B21" s="42">
        <v>16</v>
      </c>
      <c r="C21" s="21">
        <v>83</v>
      </c>
      <c r="D21" s="42">
        <v>16</v>
      </c>
      <c r="E21" s="21">
        <v>134</v>
      </c>
      <c r="F21" s="42">
        <v>16</v>
      </c>
      <c r="G21" s="21">
        <v>102</v>
      </c>
      <c r="H21" s="42">
        <v>16</v>
      </c>
      <c r="I21" s="21">
        <v>113</v>
      </c>
      <c r="J21" s="42">
        <v>16</v>
      </c>
      <c r="K21" s="21">
        <v>175</v>
      </c>
      <c r="L21" s="42">
        <v>16</v>
      </c>
      <c r="M21" s="21">
        <v>277</v>
      </c>
      <c r="N21" s="42">
        <v>16</v>
      </c>
      <c r="O21" s="21">
        <v>476</v>
      </c>
      <c r="P21" s="42">
        <v>16</v>
      </c>
      <c r="Q21" s="21">
        <v>595</v>
      </c>
      <c r="R21" s="42">
        <v>16</v>
      </c>
      <c r="S21" s="21">
        <v>640</v>
      </c>
      <c r="T21" s="42">
        <v>16</v>
      </c>
      <c r="U21" s="21">
        <v>710</v>
      </c>
      <c r="V21" s="42">
        <v>16</v>
      </c>
      <c r="W21" s="22">
        <v>1330</v>
      </c>
      <c r="X21" s="42">
        <v>16</v>
      </c>
      <c r="Y21" s="22">
        <v>2260</v>
      </c>
      <c r="Z21" s="42">
        <v>16</v>
      </c>
      <c r="AA21" s="22">
        <v>3230</v>
      </c>
      <c r="AB21" s="42">
        <v>16</v>
      </c>
      <c r="AC21" s="22">
        <v>5150</v>
      </c>
      <c r="AD21" s="42">
        <v>16</v>
      </c>
      <c r="AE21" s="22">
        <v>7250</v>
      </c>
      <c r="AF21" s="42">
        <v>16</v>
      </c>
      <c r="AG21" s="22">
        <v>12000</v>
      </c>
      <c r="AH21" s="42">
        <v>16</v>
      </c>
      <c r="AI21" s="22">
        <v>1330</v>
      </c>
      <c r="AJ21" s="42">
        <v>16</v>
      </c>
      <c r="AK21" s="22">
        <v>8150</v>
      </c>
      <c r="AL21" s="42">
        <v>16</v>
      </c>
      <c r="AM21" s="22">
        <v>14200</v>
      </c>
      <c r="AN21" s="42">
        <v>16</v>
      </c>
      <c r="AO21" s="22">
        <v>21300</v>
      </c>
      <c r="AP21" s="42">
        <v>16</v>
      </c>
      <c r="AQ21" s="22">
        <v>35300</v>
      </c>
      <c r="AR21" s="42">
        <v>16</v>
      </c>
      <c r="AS21" s="31">
        <v>290</v>
      </c>
      <c r="AT21" s="42">
        <v>11</v>
      </c>
      <c r="AU21" s="31">
        <v>580</v>
      </c>
      <c r="AV21" s="42">
        <v>11</v>
      </c>
      <c r="AW21" s="31">
        <v>115</v>
      </c>
      <c r="AX21" s="42">
        <v>11</v>
      </c>
      <c r="AY21" s="31">
        <v>170</v>
      </c>
      <c r="AZ21" s="42">
        <v>11</v>
      </c>
      <c r="BA21" s="31">
        <v>475</v>
      </c>
      <c r="BB21" s="42">
        <v>11</v>
      </c>
      <c r="BC21" s="31">
        <v>1400</v>
      </c>
      <c r="BD21" s="42">
        <v>11</v>
      </c>
      <c r="BE21" s="31">
        <v>1500</v>
      </c>
      <c r="BF21" s="42">
        <v>11</v>
      </c>
      <c r="BG21" s="31">
        <v>1400</v>
      </c>
      <c r="BH21" s="42">
        <v>11</v>
      </c>
    </row>
    <row r="22" spans="1:60">
      <c r="A22" s="21">
        <v>75</v>
      </c>
      <c r="B22" s="42">
        <v>15</v>
      </c>
      <c r="C22" s="21">
        <v>84</v>
      </c>
      <c r="D22" s="42">
        <v>15</v>
      </c>
      <c r="E22" s="21">
        <v>135</v>
      </c>
      <c r="F22" s="42">
        <v>15</v>
      </c>
      <c r="G22" s="21">
        <v>103</v>
      </c>
      <c r="H22" s="42">
        <v>15</v>
      </c>
      <c r="I22" s="21">
        <v>114</v>
      </c>
      <c r="J22" s="42">
        <v>15</v>
      </c>
      <c r="K22" s="21">
        <v>176</v>
      </c>
      <c r="L22" s="42">
        <v>15</v>
      </c>
      <c r="M22" s="21">
        <v>278</v>
      </c>
      <c r="N22" s="42">
        <v>15</v>
      </c>
      <c r="O22" s="21">
        <v>477</v>
      </c>
      <c r="P22" s="42">
        <v>15</v>
      </c>
      <c r="Q22" s="21">
        <v>596</v>
      </c>
      <c r="R22" s="42">
        <v>15</v>
      </c>
      <c r="S22" s="21">
        <v>641</v>
      </c>
      <c r="T22" s="42">
        <v>15</v>
      </c>
      <c r="U22" s="21">
        <v>711</v>
      </c>
      <c r="V22" s="42">
        <v>15</v>
      </c>
      <c r="W22" s="22">
        <v>1331</v>
      </c>
      <c r="X22" s="42">
        <v>15</v>
      </c>
      <c r="Y22" s="22">
        <v>2261</v>
      </c>
      <c r="Z22" s="42">
        <v>15</v>
      </c>
      <c r="AA22" s="22">
        <v>3231</v>
      </c>
      <c r="AB22" s="42">
        <v>15</v>
      </c>
      <c r="AC22" s="22">
        <v>5151</v>
      </c>
      <c r="AD22" s="42">
        <v>15</v>
      </c>
      <c r="AE22" s="22">
        <v>7251</v>
      </c>
      <c r="AF22" s="42">
        <v>15</v>
      </c>
      <c r="AG22" s="22">
        <v>12001</v>
      </c>
      <c r="AH22" s="42">
        <v>15</v>
      </c>
      <c r="AI22" s="22">
        <v>1331</v>
      </c>
      <c r="AJ22" s="42">
        <v>15</v>
      </c>
      <c r="AK22" s="22">
        <v>8151</v>
      </c>
      <c r="AL22" s="42">
        <v>15</v>
      </c>
      <c r="AM22" s="22">
        <v>14201</v>
      </c>
      <c r="AN22" s="42">
        <v>15</v>
      </c>
      <c r="AO22" s="22">
        <v>21301</v>
      </c>
      <c r="AP22" s="42">
        <v>15</v>
      </c>
      <c r="AQ22" s="22">
        <v>35301</v>
      </c>
      <c r="AR22" s="42">
        <v>15</v>
      </c>
      <c r="AS22" s="31"/>
      <c r="AT22" s="42"/>
      <c r="AU22" s="31"/>
      <c r="AV22" s="42"/>
      <c r="AW22" s="31"/>
      <c r="AX22" s="42"/>
      <c r="AY22" s="31"/>
      <c r="AZ22" s="42"/>
      <c r="BA22" s="31"/>
      <c r="BB22" s="42"/>
      <c r="BC22" s="31"/>
      <c r="BD22" s="42"/>
      <c r="BE22" s="31"/>
      <c r="BF22" s="42"/>
      <c r="BG22" s="31"/>
      <c r="BH22" s="42"/>
    </row>
    <row r="23" spans="1:60">
      <c r="A23" s="21">
        <v>76</v>
      </c>
      <c r="B23" s="42">
        <v>15</v>
      </c>
      <c r="C23" s="21">
        <v>85</v>
      </c>
      <c r="D23" s="42">
        <v>15</v>
      </c>
      <c r="E23" s="21">
        <v>137</v>
      </c>
      <c r="F23" s="42">
        <v>15</v>
      </c>
      <c r="G23" s="21">
        <v>106</v>
      </c>
      <c r="H23" s="42">
        <v>15</v>
      </c>
      <c r="I23" s="21">
        <v>117</v>
      </c>
      <c r="J23" s="42">
        <v>15</v>
      </c>
      <c r="K23" s="21">
        <v>180</v>
      </c>
      <c r="L23" s="42">
        <v>15</v>
      </c>
      <c r="M23" s="21">
        <v>282</v>
      </c>
      <c r="N23" s="42">
        <v>15</v>
      </c>
      <c r="O23" s="21">
        <v>482</v>
      </c>
      <c r="P23" s="42">
        <v>15</v>
      </c>
      <c r="Q23" s="21">
        <v>610</v>
      </c>
      <c r="R23" s="42">
        <v>15</v>
      </c>
      <c r="S23" s="21">
        <v>655</v>
      </c>
      <c r="T23" s="42">
        <v>15</v>
      </c>
      <c r="U23" s="21">
        <v>740</v>
      </c>
      <c r="V23" s="42">
        <v>15</v>
      </c>
      <c r="W23" s="22">
        <v>1370</v>
      </c>
      <c r="X23" s="42">
        <v>15</v>
      </c>
      <c r="Y23" s="22">
        <v>2310</v>
      </c>
      <c r="Z23" s="42">
        <v>15</v>
      </c>
      <c r="AA23" s="22">
        <v>3310</v>
      </c>
      <c r="AB23" s="42">
        <v>15</v>
      </c>
      <c r="AC23" s="22">
        <v>5300</v>
      </c>
      <c r="AD23" s="42">
        <v>15</v>
      </c>
      <c r="AE23" s="22">
        <v>7400</v>
      </c>
      <c r="AF23" s="42">
        <v>15</v>
      </c>
      <c r="AG23" s="22">
        <v>12200</v>
      </c>
      <c r="AH23" s="42">
        <v>15</v>
      </c>
      <c r="AI23" s="22">
        <v>1370</v>
      </c>
      <c r="AJ23" s="42">
        <v>15</v>
      </c>
      <c r="AK23" s="22">
        <v>8300</v>
      </c>
      <c r="AL23" s="42">
        <v>15</v>
      </c>
      <c r="AM23" s="22">
        <v>14400</v>
      </c>
      <c r="AN23" s="42">
        <v>15</v>
      </c>
      <c r="AO23" s="22">
        <v>22000</v>
      </c>
      <c r="AP23" s="42">
        <v>15</v>
      </c>
      <c r="AQ23" s="22">
        <v>36300</v>
      </c>
      <c r="AR23" s="42">
        <v>15</v>
      </c>
      <c r="AS23" s="31">
        <v>300</v>
      </c>
      <c r="AT23" s="42">
        <v>12</v>
      </c>
      <c r="AU23" s="31">
        <v>610</v>
      </c>
      <c r="AV23" s="42">
        <v>12</v>
      </c>
      <c r="AW23" s="31">
        <v>120</v>
      </c>
      <c r="AX23" s="42">
        <v>12</v>
      </c>
      <c r="AY23" s="31">
        <v>190</v>
      </c>
      <c r="AZ23" s="42">
        <v>12</v>
      </c>
      <c r="BA23" s="31">
        <v>500</v>
      </c>
      <c r="BB23" s="42">
        <v>12</v>
      </c>
      <c r="BC23" s="31">
        <v>1500</v>
      </c>
      <c r="BD23" s="42">
        <v>12</v>
      </c>
      <c r="BE23" s="31">
        <v>1600</v>
      </c>
      <c r="BF23" s="42">
        <v>12</v>
      </c>
      <c r="BG23" s="31">
        <v>1500</v>
      </c>
      <c r="BH23" s="42">
        <v>12</v>
      </c>
    </row>
    <row r="24" spans="1:60">
      <c r="A24" s="21">
        <v>77</v>
      </c>
      <c r="B24" s="42">
        <v>14</v>
      </c>
      <c r="C24" s="21">
        <v>86</v>
      </c>
      <c r="D24" s="42">
        <v>14</v>
      </c>
      <c r="E24" s="21">
        <v>138</v>
      </c>
      <c r="F24" s="42">
        <v>14</v>
      </c>
      <c r="G24" s="21">
        <v>107</v>
      </c>
      <c r="H24" s="42">
        <v>14</v>
      </c>
      <c r="I24" s="21">
        <v>118</v>
      </c>
      <c r="J24" s="42">
        <v>14</v>
      </c>
      <c r="K24" s="21">
        <v>181</v>
      </c>
      <c r="L24" s="42">
        <v>14</v>
      </c>
      <c r="M24" s="21">
        <v>283</v>
      </c>
      <c r="N24" s="42">
        <v>14</v>
      </c>
      <c r="O24" s="21">
        <v>483</v>
      </c>
      <c r="P24" s="42">
        <v>14</v>
      </c>
      <c r="Q24" s="21">
        <v>611</v>
      </c>
      <c r="R24" s="42">
        <v>14</v>
      </c>
      <c r="S24" s="21">
        <v>656</v>
      </c>
      <c r="T24" s="42">
        <v>14</v>
      </c>
      <c r="U24" s="21">
        <v>741</v>
      </c>
      <c r="V24" s="42">
        <v>14</v>
      </c>
      <c r="W24" s="22">
        <v>1371</v>
      </c>
      <c r="X24" s="42">
        <v>14</v>
      </c>
      <c r="Y24" s="22">
        <v>2311</v>
      </c>
      <c r="Z24" s="42">
        <v>14</v>
      </c>
      <c r="AA24" s="22">
        <v>3311</v>
      </c>
      <c r="AB24" s="42">
        <v>14</v>
      </c>
      <c r="AC24" s="22">
        <v>5301</v>
      </c>
      <c r="AD24" s="42">
        <v>14</v>
      </c>
      <c r="AE24" s="22">
        <v>7401</v>
      </c>
      <c r="AF24" s="42">
        <v>14</v>
      </c>
      <c r="AG24" s="22">
        <v>12201</v>
      </c>
      <c r="AH24" s="42">
        <v>14</v>
      </c>
      <c r="AI24" s="22">
        <v>1371</v>
      </c>
      <c r="AJ24" s="42">
        <v>14</v>
      </c>
      <c r="AK24" s="22">
        <v>8301</v>
      </c>
      <c r="AL24" s="42">
        <v>14</v>
      </c>
      <c r="AM24" s="22">
        <v>14401</v>
      </c>
      <c r="AN24" s="42">
        <v>14</v>
      </c>
      <c r="AO24" s="22">
        <v>22001</v>
      </c>
      <c r="AP24" s="42">
        <v>14</v>
      </c>
      <c r="AQ24" s="22">
        <v>36301</v>
      </c>
      <c r="AR24" s="42">
        <v>14</v>
      </c>
      <c r="AS24" s="31"/>
      <c r="AT24" s="42"/>
      <c r="AU24" s="31"/>
      <c r="AV24" s="42"/>
      <c r="AW24" s="31"/>
      <c r="AX24" s="42"/>
      <c r="AY24" s="31"/>
      <c r="AZ24" s="42"/>
      <c r="BA24" s="31"/>
      <c r="BB24" s="42"/>
      <c r="BC24" s="31"/>
      <c r="BD24" s="42"/>
      <c r="BE24" s="31"/>
      <c r="BF24" s="42"/>
      <c r="BG24" s="31"/>
      <c r="BH24" s="42"/>
    </row>
    <row r="25" spans="1:60">
      <c r="A25" s="21">
        <v>78</v>
      </c>
      <c r="B25" s="42">
        <v>14</v>
      </c>
      <c r="C25" s="21">
        <v>87</v>
      </c>
      <c r="D25" s="42">
        <v>14</v>
      </c>
      <c r="E25" s="21">
        <v>140</v>
      </c>
      <c r="F25" s="42">
        <v>14</v>
      </c>
      <c r="G25" s="23">
        <v>110</v>
      </c>
      <c r="H25" s="42">
        <v>14</v>
      </c>
      <c r="I25" s="21">
        <v>121</v>
      </c>
      <c r="J25" s="42">
        <v>14</v>
      </c>
      <c r="K25" s="21">
        <v>185</v>
      </c>
      <c r="L25" s="42">
        <v>14</v>
      </c>
      <c r="M25" s="21">
        <v>287</v>
      </c>
      <c r="N25" s="42">
        <v>14</v>
      </c>
      <c r="O25" s="21">
        <v>492</v>
      </c>
      <c r="P25" s="42">
        <v>14</v>
      </c>
      <c r="Q25" s="21">
        <v>625</v>
      </c>
      <c r="R25" s="42">
        <v>14</v>
      </c>
      <c r="S25" s="21">
        <v>670</v>
      </c>
      <c r="T25" s="42">
        <v>14</v>
      </c>
      <c r="U25" s="21">
        <v>770</v>
      </c>
      <c r="V25" s="42">
        <v>14</v>
      </c>
      <c r="W25" s="22">
        <v>1410</v>
      </c>
      <c r="X25" s="42">
        <v>14</v>
      </c>
      <c r="Y25" s="22">
        <v>2360</v>
      </c>
      <c r="Z25" s="42">
        <v>14</v>
      </c>
      <c r="AA25" s="22">
        <v>3390</v>
      </c>
      <c r="AB25" s="42">
        <v>14</v>
      </c>
      <c r="AC25" s="22">
        <v>5450</v>
      </c>
      <c r="AD25" s="42">
        <v>14</v>
      </c>
      <c r="AE25" s="22">
        <v>8000</v>
      </c>
      <c r="AF25" s="42">
        <v>14</v>
      </c>
      <c r="AG25" s="22">
        <v>12400</v>
      </c>
      <c r="AH25" s="42">
        <v>14</v>
      </c>
      <c r="AI25" s="22">
        <v>1410</v>
      </c>
      <c r="AJ25" s="42">
        <v>14</v>
      </c>
      <c r="AK25" s="22">
        <v>8450</v>
      </c>
      <c r="AL25" s="42">
        <v>14</v>
      </c>
      <c r="AM25" s="22">
        <v>15000</v>
      </c>
      <c r="AN25" s="42">
        <v>14</v>
      </c>
      <c r="AO25" s="22">
        <v>22300</v>
      </c>
      <c r="AP25" s="42">
        <v>14</v>
      </c>
      <c r="AQ25" s="22">
        <v>37300</v>
      </c>
      <c r="AR25" s="42">
        <v>14</v>
      </c>
      <c r="AS25" s="31">
        <v>310</v>
      </c>
      <c r="AT25" s="42">
        <v>13</v>
      </c>
      <c r="AU25" s="31">
        <v>640</v>
      </c>
      <c r="AV25" s="42">
        <v>13</v>
      </c>
      <c r="AW25" s="31">
        <v>125</v>
      </c>
      <c r="AX25" s="42">
        <v>13</v>
      </c>
      <c r="AY25" s="31">
        <v>200</v>
      </c>
      <c r="AZ25" s="42">
        <v>13</v>
      </c>
      <c r="BA25" s="31">
        <v>525</v>
      </c>
      <c r="BB25" s="42">
        <v>13</v>
      </c>
      <c r="BC25" s="31">
        <v>1600</v>
      </c>
      <c r="BD25" s="42">
        <v>13</v>
      </c>
      <c r="BE25" s="31">
        <v>1700</v>
      </c>
      <c r="BF25" s="42">
        <v>13</v>
      </c>
      <c r="BG25" s="31">
        <v>1600</v>
      </c>
      <c r="BH25" s="42">
        <v>13</v>
      </c>
    </row>
    <row r="26" spans="1:60">
      <c r="A26" s="21">
        <v>79</v>
      </c>
      <c r="B26" s="42">
        <v>13</v>
      </c>
      <c r="C26" s="21">
        <v>88</v>
      </c>
      <c r="D26" s="42">
        <v>13</v>
      </c>
      <c r="E26" s="21">
        <v>141</v>
      </c>
      <c r="F26" s="42">
        <v>13</v>
      </c>
      <c r="G26" s="23">
        <v>111</v>
      </c>
      <c r="H26" s="42">
        <v>13</v>
      </c>
      <c r="I26" s="21">
        <v>212</v>
      </c>
      <c r="J26" s="42">
        <v>13</v>
      </c>
      <c r="K26" s="21">
        <v>186</v>
      </c>
      <c r="L26" s="42">
        <v>13</v>
      </c>
      <c r="M26" s="21">
        <v>288</v>
      </c>
      <c r="N26" s="42">
        <v>13</v>
      </c>
      <c r="O26" s="21">
        <v>493</v>
      </c>
      <c r="P26" s="42">
        <v>13</v>
      </c>
      <c r="Q26" s="21">
        <v>626</v>
      </c>
      <c r="R26" s="42">
        <v>13</v>
      </c>
      <c r="S26" s="21">
        <v>671</v>
      </c>
      <c r="T26" s="42">
        <v>13</v>
      </c>
      <c r="U26" s="21">
        <v>771</v>
      </c>
      <c r="V26" s="42">
        <v>13</v>
      </c>
      <c r="W26" s="22">
        <v>1411</v>
      </c>
      <c r="X26" s="42">
        <v>13</v>
      </c>
      <c r="Y26" s="22">
        <v>2361</v>
      </c>
      <c r="Z26" s="42">
        <v>13</v>
      </c>
      <c r="AA26" s="22">
        <v>3391</v>
      </c>
      <c r="AB26" s="42">
        <v>13</v>
      </c>
      <c r="AC26" s="22">
        <v>5451</v>
      </c>
      <c r="AD26" s="42">
        <v>13</v>
      </c>
      <c r="AE26" s="22">
        <v>8001</v>
      </c>
      <c r="AF26" s="42">
        <v>13</v>
      </c>
      <c r="AG26" s="22">
        <v>12401</v>
      </c>
      <c r="AH26" s="42">
        <v>13</v>
      </c>
      <c r="AI26" s="22">
        <v>1411</v>
      </c>
      <c r="AJ26" s="42">
        <v>13</v>
      </c>
      <c r="AK26" s="22">
        <v>8451</v>
      </c>
      <c r="AL26" s="42">
        <v>13</v>
      </c>
      <c r="AM26" s="22">
        <v>15001</v>
      </c>
      <c r="AN26" s="42">
        <v>13</v>
      </c>
      <c r="AO26" s="22">
        <v>22301</v>
      </c>
      <c r="AP26" s="42">
        <v>13</v>
      </c>
      <c r="AQ26" s="22">
        <v>37301</v>
      </c>
      <c r="AR26" s="42">
        <v>13</v>
      </c>
      <c r="AS26" s="31"/>
      <c r="AT26" s="42"/>
      <c r="AU26" s="31"/>
      <c r="AV26" s="42"/>
      <c r="AW26" s="31"/>
      <c r="AX26" s="42"/>
      <c r="AY26" s="31"/>
      <c r="AZ26" s="42"/>
      <c r="BA26" s="31"/>
      <c r="BB26" s="42"/>
      <c r="BC26" s="31"/>
      <c r="BD26" s="42"/>
      <c r="BE26" s="31"/>
      <c r="BF26" s="42"/>
      <c r="BG26" s="31"/>
      <c r="BH26" s="42"/>
    </row>
    <row r="27" spans="1:60">
      <c r="A27" s="21">
        <v>80</v>
      </c>
      <c r="B27" s="42">
        <v>13</v>
      </c>
      <c r="C27" s="21">
        <v>89</v>
      </c>
      <c r="D27" s="42">
        <v>13</v>
      </c>
      <c r="E27" s="21">
        <v>143</v>
      </c>
      <c r="F27" s="42">
        <v>13</v>
      </c>
      <c r="G27" s="21">
        <v>114</v>
      </c>
      <c r="H27" s="42">
        <v>13</v>
      </c>
      <c r="I27" s="21">
        <v>125</v>
      </c>
      <c r="J27" s="42">
        <v>13</v>
      </c>
      <c r="K27" s="21">
        <v>190</v>
      </c>
      <c r="L27" s="42">
        <v>13</v>
      </c>
      <c r="M27" s="21">
        <v>292</v>
      </c>
      <c r="N27" s="42">
        <v>13</v>
      </c>
      <c r="O27" s="21">
        <v>500</v>
      </c>
      <c r="P27" s="42">
        <v>13</v>
      </c>
      <c r="Q27" s="21">
        <v>640</v>
      </c>
      <c r="R27" s="42">
        <v>13</v>
      </c>
      <c r="S27" s="21">
        <v>685</v>
      </c>
      <c r="T27" s="42">
        <v>13</v>
      </c>
      <c r="U27" s="21">
        <v>800</v>
      </c>
      <c r="V27" s="42">
        <v>13</v>
      </c>
      <c r="W27" s="22">
        <v>1450</v>
      </c>
      <c r="X27" s="42">
        <v>13</v>
      </c>
      <c r="Y27" s="22">
        <v>2410</v>
      </c>
      <c r="Z27" s="42">
        <v>13</v>
      </c>
      <c r="AA27" s="22">
        <v>3470</v>
      </c>
      <c r="AB27" s="42">
        <v>13</v>
      </c>
      <c r="AC27" s="22">
        <v>6000</v>
      </c>
      <c r="AD27" s="42">
        <v>13</v>
      </c>
      <c r="AE27" s="22">
        <v>8200</v>
      </c>
      <c r="AF27" s="42">
        <v>13</v>
      </c>
      <c r="AG27" s="22">
        <v>13000</v>
      </c>
      <c r="AH27" s="42">
        <v>13</v>
      </c>
      <c r="AI27" s="22">
        <v>1450</v>
      </c>
      <c r="AJ27" s="42">
        <v>13</v>
      </c>
      <c r="AK27" s="22">
        <v>9000</v>
      </c>
      <c r="AL27" s="42">
        <v>13</v>
      </c>
      <c r="AM27" s="22">
        <v>15300</v>
      </c>
      <c r="AN27" s="42">
        <v>13</v>
      </c>
      <c r="AO27" s="22">
        <v>23000</v>
      </c>
      <c r="AP27" s="42">
        <v>13</v>
      </c>
      <c r="AQ27" s="22">
        <v>38300</v>
      </c>
      <c r="AR27" s="42">
        <v>13</v>
      </c>
      <c r="AS27" s="31">
        <v>320</v>
      </c>
      <c r="AT27" s="42">
        <v>14</v>
      </c>
      <c r="AU27" s="31">
        <v>670</v>
      </c>
      <c r="AV27" s="42">
        <v>14</v>
      </c>
      <c r="AW27" s="31">
        <v>130</v>
      </c>
      <c r="AX27" s="42">
        <v>14</v>
      </c>
      <c r="AY27" s="31">
        <v>210</v>
      </c>
      <c r="AZ27" s="42">
        <v>14</v>
      </c>
      <c r="BA27" s="31">
        <v>550</v>
      </c>
      <c r="BB27" s="42">
        <v>14</v>
      </c>
      <c r="BC27" s="31">
        <v>1700</v>
      </c>
      <c r="BD27" s="42">
        <v>14</v>
      </c>
      <c r="BE27" s="31">
        <v>1800</v>
      </c>
      <c r="BF27" s="42">
        <v>14</v>
      </c>
      <c r="BG27" s="31">
        <v>1700</v>
      </c>
      <c r="BH27" s="42">
        <v>14</v>
      </c>
    </row>
    <row r="28" spans="1:60">
      <c r="A28" s="21">
        <v>81</v>
      </c>
      <c r="B28" s="42">
        <v>12</v>
      </c>
      <c r="C28" s="21">
        <v>90</v>
      </c>
      <c r="D28" s="42">
        <v>12</v>
      </c>
      <c r="E28" s="21">
        <v>144</v>
      </c>
      <c r="F28" s="42">
        <v>12</v>
      </c>
      <c r="G28" s="21">
        <v>115</v>
      </c>
      <c r="H28" s="42">
        <v>12</v>
      </c>
      <c r="I28" s="21">
        <v>126</v>
      </c>
      <c r="J28" s="42">
        <v>12</v>
      </c>
      <c r="K28" s="21">
        <v>191</v>
      </c>
      <c r="L28" s="42">
        <v>12</v>
      </c>
      <c r="M28" s="21">
        <v>293</v>
      </c>
      <c r="N28" s="42">
        <v>12</v>
      </c>
      <c r="O28" s="21">
        <v>501</v>
      </c>
      <c r="P28" s="42">
        <v>12</v>
      </c>
      <c r="Q28" s="21">
        <v>641</v>
      </c>
      <c r="R28" s="42">
        <v>12</v>
      </c>
      <c r="S28" s="21">
        <v>686</v>
      </c>
      <c r="T28" s="42">
        <v>12</v>
      </c>
      <c r="U28" s="21">
        <v>801</v>
      </c>
      <c r="V28" s="42">
        <v>12</v>
      </c>
      <c r="W28" s="22">
        <v>1451</v>
      </c>
      <c r="X28" s="42">
        <v>12</v>
      </c>
      <c r="Y28" s="22">
        <v>2411</v>
      </c>
      <c r="Z28" s="42">
        <v>12</v>
      </c>
      <c r="AA28" s="22">
        <v>3471</v>
      </c>
      <c r="AB28" s="42">
        <v>12</v>
      </c>
      <c r="AC28" s="22">
        <v>6001</v>
      </c>
      <c r="AD28" s="42">
        <v>12</v>
      </c>
      <c r="AE28" s="22">
        <v>8201</v>
      </c>
      <c r="AF28" s="42">
        <v>12</v>
      </c>
      <c r="AG28" s="22">
        <v>13001</v>
      </c>
      <c r="AH28" s="42">
        <v>12</v>
      </c>
      <c r="AI28" s="22">
        <v>1451</v>
      </c>
      <c r="AJ28" s="42">
        <v>12</v>
      </c>
      <c r="AK28" s="22">
        <v>9001</v>
      </c>
      <c r="AL28" s="42">
        <v>12</v>
      </c>
      <c r="AM28" s="22">
        <v>15301</v>
      </c>
      <c r="AN28" s="42">
        <v>12</v>
      </c>
      <c r="AO28" s="22">
        <v>23001</v>
      </c>
      <c r="AP28" s="42">
        <v>12</v>
      </c>
      <c r="AQ28" s="22">
        <v>38301</v>
      </c>
      <c r="AR28" s="42">
        <v>12</v>
      </c>
      <c r="AS28" s="31"/>
      <c r="AT28" s="42"/>
      <c r="AU28" s="31"/>
      <c r="AV28" s="42"/>
      <c r="AW28" s="31"/>
      <c r="AX28" s="42"/>
      <c r="AY28" s="31"/>
      <c r="AZ28" s="42"/>
      <c r="BA28" s="31"/>
      <c r="BB28" s="42"/>
      <c r="BC28" s="31"/>
      <c r="BD28" s="42"/>
      <c r="BE28" s="31"/>
      <c r="BF28" s="42"/>
      <c r="BG28" s="31"/>
      <c r="BH28" s="42"/>
    </row>
    <row r="29" spans="1:60">
      <c r="A29" s="21">
        <v>82</v>
      </c>
      <c r="B29" s="42">
        <v>12</v>
      </c>
      <c r="C29" s="21">
        <v>91</v>
      </c>
      <c r="D29" s="42">
        <v>12</v>
      </c>
      <c r="E29" s="21">
        <v>146</v>
      </c>
      <c r="F29" s="42">
        <v>12</v>
      </c>
      <c r="G29" s="21">
        <v>118</v>
      </c>
      <c r="H29" s="42">
        <v>12</v>
      </c>
      <c r="I29" s="21">
        <v>129</v>
      </c>
      <c r="J29" s="42">
        <v>12</v>
      </c>
      <c r="K29" s="21">
        <v>195</v>
      </c>
      <c r="L29" s="42">
        <v>12</v>
      </c>
      <c r="M29" s="21">
        <v>302</v>
      </c>
      <c r="N29" s="42">
        <v>12</v>
      </c>
      <c r="O29" s="21">
        <v>510</v>
      </c>
      <c r="P29" s="42">
        <v>12</v>
      </c>
      <c r="Q29" s="21">
        <v>655</v>
      </c>
      <c r="R29" s="42">
        <v>12</v>
      </c>
      <c r="S29" s="21">
        <v>700</v>
      </c>
      <c r="T29" s="42">
        <v>12</v>
      </c>
      <c r="U29" s="21">
        <v>830</v>
      </c>
      <c r="V29" s="42">
        <v>12</v>
      </c>
      <c r="W29" s="22">
        <v>1490</v>
      </c>
      <c r="X29" s="42">
        <v>12</v>
      </c>
      <c r="Y29" s="22">
        <v>2460</v>
      </c>
      <c r="Z29" s="42">
        <v>12</v>
      </c>
      <c r="AA29" s="22">
        <v>3570</v>
      </c>
      <c r="AB29" s="42">
        <v>12</v>
      </c>
      <c r="AC29" s="22">
        <v>6150</v>
      </c>
      <c r="AD29" s="42">
        <v>12</v>
      </c>
      <c r="AE29" s="22">
        <v>8400</v>
      </c>
      <c r="AF29" s="42">
        <v>12</v>
      </c>
      <c r="AG29" s="22">
        <v>13200</v>
      </c>
      <c r="AH29" s="42">
        <v>12</v>
      </c>
      <c r="AI29" s="22">
        <v>1490</v>
      </c>
      <c r="AJ29" s="42">
        <v>12</v>
      </c>
      <c r="AK29" s="22">
        <v>9200</v>
      </c>
      <c r="AL29" s="42">
        <v>12</v>
      </c>
      <c r="AM29" s="22">
        <v>16000</v>
      </c>
      <c r="AN29" s="42">
        <v>12</v>
      </c>
      <c r="AO29" s="22">
        <v>23300</v>
      </c>
      <c r="AP29" s="42">
        <v>12</v>
      </c>
      <c r="AQ29" s="22">
        <v>39300</v>
      </c>
      <c r="AR29" s="42">
        <v>12</v>
      </c>
      <c r="AS29" s="31">
        <v>330</v>
      </c>
      <c r="AT29" s="42">
        <v>15</v>
      </c>
      <c r="AU29" s="31">
        <v>700</v>
      </c>
      <c r="AV29" s="42">
        <v>15</v>
      </c>
      <c r="AW29" s="31">
        <v>134</v>
      </c>
      <c r="AX29" s="42">
        <v>15</v>
      </c>
      <c r="AY29" s="31">
        <v>220</v>
      </c>
      <c r="AZ29" s="42">
        <v>15</v>
      </c>
      <c r="BA29" s="31">
        <v>600</v>
      </c>
      <c r="BB29" s="42">
        <v>15</v>
      </c>
      <c r="BC29" s="31">
        <v>1800</v>
      </c>
      <c r="BD29" s="42">
        <v>15</v>
      </c>
      <c r="BE29" s="31">
        <v>1900</v>
      </c>
      <c r="BF29" s="42">
        <v>15</v>
      </c>
      <c r="BG29" s="31">
        <v>1800</v>
      </c>
      <c r="BH29" s="42">
        <v>15</v>
      </c>
    </row>
    <row r="30" spans="1:60">
      <c r="A30" s="21">
        <v>83</v>
      </c>
      <c r="B30" s="42">
        <v>11</v>
      </c>
      <c r="C30" s="21">
        <v>92</v>
      </c>
      <c r="D30" s="42">
        <v>11</v>
      </c>
      <c r="E30" s="21">
        <v>147</v>
      </c>
      <c r="F30" s="42">
        <v>11</v>
      </c>
      <c r="G30" s="21">
        <v>119</v>
      </c>
      <c r="H30" s="42">
        <v>11</v>
      </c>
      <c r="I30" s="21">
        <v>130</v>
      </c>
      <c r="J30" s="42">
        <v>11</v>
      </c>
      <c r="K30" s="21">
        <v>196</v>
      </c>
      <c r="L30" s="42">
        <v>11</v>
      </c>
      <c r="M30" s="21">
        <v>303</v>
      </c>
      <c r="N30" s="42">
        <v>11</v>
      </c>
      <c r="O30" s="21">
        <v>511</v>
      </c>
      <c r="P30" s="42">
        <v>11</v>
      </c>
      <c r="Q30" s="21">
        <v>656</v>
      </c>
      <c r="R30" s="42">
        <v>11</v>
      </c>
      <c r="S30" s="21">
        <v>700</v>
      </c>
      <c r="T30" s="42">
        <v>11</v>
      </c>
      <c r="U30" s="21">
        <v>831</v>
      </c>
      <c r="V30" s="42">
        <v>11</v>
      </c>
      <c r="W30" s="22">
        <v>1491</v>
      </c>
      <c r="X30" s="42">
        <v>11</v>
      </c>
      <c r="Y30" s="22">
        <v>2461</v>
      </c>
      <c r="Z30" s="42">
        <v>11</v>
      </c>
      <c r="AA30" s="22">
        <v>3571</v>
      </c>
      <c r="AB30" s="42">
        <v>11</v>
      </c>
      <c r="AC30" s="22">
        <v>6151</v>
      </c>
      <c r="AD30" s="42">
        <v>11</v>
      </c>
      <c r="AE30" s="22">
        <v>8401</v>
      </c>
      <c r="AF30" s="42">
        <v>11</v>
      </c>
      <c r="AG30" s="22">
        <v>13201</v>
      </c>
      <c r="AH30" s="42">
        <v>11</v>
      </c>
      <c r="AI30" s="22">
        <v>1491</v>
      </c>
      <c r="AJ30" s="42">
        <v>11</v>
      </c>
      <c r="AK30" s="22">
        <v>9201</v>
      </c>
      <c r="AL30" s="42">
        <v>11</v>
      </c>
      <c r="AM30" s="22">
        <v>16001</v>
      </c>
      <c r="AN30" s="42">
        <v>11</v>
      </c>
      <c r="AO30" s="22">
        <v>23301</v>
      </c>
      <c r="AP30" s="42">
        <v>11</v>
      </c>
      <c r="AQ30" s="22">
        <v>39301</v>
      </c>
      <c r="AR30" s="42">
        <v>11</v>
      </c>
      <c r="AS30" s="31"/>
      <c r="AT30" s="42"/>
      <c r="AU30" s="31"/>
      <c r="AV30" s="42"/>
      <c r="AW30" s="31"/>
      <c r="AX30" s="42"/>
      <c r="AY30" s="31"/>
      <c r="AZ30" s="42"/>
      <c r="BA30" s="31"/>
      <c r="BB30" s="42"/>
      <c r="BC30" s="31"/>
      <c r="BD30" s="42"/>
      <c r="BE30" s="31"/>
      <c r="BF30" s="42"/>
      <c r="BG30" s="31"/>
      <c r="BH30" s="42"/>
    </row>
    <row r="31" spans="1:60">
      <c r="A31" s="21">
        <v>84</v>
      </c>
      <c r="B31" s="42">
        <v>11</v>
      </c>
      <c r="C31" s="21">
        <v>93</v>
      </c>
      <c r="D31" s="42">
        <v>11</v>
      </c>
      <c r="E31" s="21">
        <v>150</v>
      </c>
      <c r="F31" s="42">
        <v>11</v>
      </c>
      <c r="G31" s="21">
        <v>122</v>
      </c>
      <c r="H31" s="42">
        <v>11</v>
      </c>
      <c r="I31" s="21">
        <v>133</v>
      </c>
      <c r="J31" s="42">
        <v>11</v>
      </c>
      <c r="K31" s="21">
        <v>200</v>
      </c>
      <c r="L31" s="42">
        <v>11</v>
      </c>
      <c r="M31" s="21">
        <v>312</v>
      </c>
      <c r="N31" s="42">
        <v>11</v>
      </c>
      <c r="O31" s="21">
        <v>520</v>
      </c>
      <c r="P31" s="42">
        <v>11</v>
      </c>
      <c r="Q31" s="21">
        <v>670</v>
      </c>
      <c r="R31" s="42">
        <v>11</v>
      </c>
      <c r="S31" s="21">
        <v>720</v>
      </c>
      <c r="T31" s="42">
        <v>11</v>
      </c>
      <c r="U31" s="21">
        <v>860</v>
      </c>
      <c r="V31" s="42">
        <v>11</v>
      </c>
      <c r="W31" s="22">
        <v>1550</v>
      </c>
      <c r="X31" s="42">
        <v>11</v>
      </c>
      <c r="Y31" s="22">
        <v>2560</v>
      </c>
      <c r="Z31" s="42">
        <v>11</v>
      </c>
      <c r="AA31" s="22">
        <v>4070</v>
      </c>
      <c r="AB31" s="42">
        <v>11</v>
      </c>
      <c r="AC31" s="22">
        <v>6300</v>
      </c>
      <c r="AD31" s="42">
        <v>11</v>
      </c>
      <c r="AE31" s="22">
        <v>9000</v>
      </c>
      <c r="AF31" s="42">
        <v>11</v>
      </c>
      <c r="AG31" s="22">
        <v>13400</v>
      </c>
      <c r="AH31" s="42">
        <v>11</v>
      </c>
      <c r="AI31" s="22">
        <v>1550</v>
      </c>
      <c r="AJ31" s="42">
        <v>11</v>
      </c>
      <c r="AK31" s="22">
        <v>9400</v>
      </c>
      <c r="AL31" s="42">
        <v>11</v>
      </c>
      <c r="AM31" s="22">
        <v>16300</v>
      </c>
      <c r="AN31" s="42">
        <v>11</v>
      </c>
      <c r="AO31" s="22">
        <v>24000</v>
      </c>
      <c r="AP31" s="42">
        <v>11</v>
      </c>
      <c r="AQ31" s="22">
        <v>40300</v>
      </c>
      <c r="AR31" s="42">
        <v>11</v>
      </c>
      <c r="AS31" s="31">
        <v>350</v>
      </c>
      <c r="AT31" s="42">
        <v>16</v>
      </c>
      <c r="AU31" s="31">
        <v>740</v>
      </c>
      <c r="AV31" s="42">
        <v>16</v>
      </c>
      <c r="AW31" s="31">
        <v>138</v>
      </c>
      <c r="AX31" s="42">
        <v>16</v>
      </c>
      <c r="AY31" s="31">
        <v>230</v>
      </c>
      <c r="AZ31" s="42">
        <v>16</v>
      </c>
      <c r="BA31" s="31">
        <v>650</v>
      </c>
      <c r="BB31" s="42">
        <v>16</v>
      </c>
      <c r="BC31" s="31">
        <v>1900</v>
      </c>
      <c r="BD31" s="42">
        <v>16</v>
      </c>
      <c r="BE31" s="31">
        <v>2000</v>
      </c>
      <c r="BF31" s="42">
        <v>16</v>
      </c>
      <c r="BG31" s="31">
        <v>1900</v>
      </c>
      <c r="BH31" s="42">
        <v>16</v>
      </c>
    </row>
    <row r="32" spans="1:60">
      <c r="A32" s="21">
        <v>85</v>
      </c>
      <c r="B32" s="42">
        <v>10</v>
      </c>
      <c r="C32" s="21">
        <v>94</v>
      </c>
      <c r="D32" s="42">
        <v>10</v>
      </c>
      <c r="E32" s="21">
        <v>151</v>
      </c>
      <c r="F32" s="42">
        <v>10</v>
      </c>
      <c r="G32" s="21">
        <v>123</v>
      </c>
      <c r="H32" s="42">
        <v>10</v>
      </c>
      <c r="I32" s="21">
        <v>134</v>
      </c>
      <c r="J32" s="42">
        <v>10</v>
      </c>
      <c r="K32" s="21">
        <v>201</v>
      </c>
      <c r="L32" s="42">
        <v>10</v>
      </c>
      <c r="M32" s="21">
        <v>313</v>
      </c>
      <c r="N32" s="42">
        <v>10</v>
      </c>
      <c r="O32" s="21">
        <v>521</v>
      </c>
      <c r="P32" s="42">
        <v>10</v>
      </c>
      <c r="Q32" s="21">
        <v>671</v>
      </c>
      <c r="R32" s="42">
        <v>10</v>
      </c>
      <c r="S32" s="21">
        <v>721</v>
      </c>
      <c r="T32" s="42">
        <v>10</v>
      </c>
      <c r="U32" s="21">
        <v>861</v>
      </c>
      <c r="V32" s="42">
        <v>10</v>
      </c>
      <c r="W32" s="22">
        <v>1551</v>
      </c>
      <c r="X32" s="42">
        <v>10</v>
      </c>
      <c r="Y32" s="22">
        <v>2561</v>
      </c>
      <c r="Z32" s="42">
        <v>10</v>
      </c>
      <c r="AA32" s="22">
        <v>4071</v>
      </c>
      <c r="AB32" s="42">
        <v>10</v>
      </c>
      <c r="AC32" s="22">
        <v>6301</v>
      </c>
      <c r="AD32" s="42">
        <v>10</v>
      </c>
      <c r="AE32" s="22">
        <v>9001</v>
      </c>
      <c r="AF32" s="42">
        <v>10</v>
      </c>
      <c r="AG32" s="22">
        <v>13401</v>
      </c>
      <c r="AH32" s="42">
        <v>10</v>
      </c>
      <c r="AI32" s="22">
        <v>1551</v>
      </c>
      <c r="AJ32" s="42">
        <v>10</v>
      </c>
      <c r="AK32" s="22">
        <v>9401</v>
      </c>
      <c r="AL32" s="42">
        <v>10</v>
      </c>
      <c r="AM32" s="22">
        <v>16301</v>
      </c>
      <c r="AN32" s="42">
        <v>10</v>
      </c>
      <c r="AO32" s="22">
        <v>24001</v>
      </c>
      <c r="AP32" s="42">
        <v>10</v>
      </c>
      <c r="AQ32" s="22">
        <v>40301</v>
      </c>
      <c r="AR32" s="42">
        <v>10</v>
      </c>
      <c r="AS32" s="31"/>
      <c r="AT32" s="42"/>
      <c r="AU32" s="31"/>
      <c r="AV32" s="42"/>
      <c r="AW32" s="31"/>
      <c r="AX32" s="42"/>
      <c r="AY32" s="31"/>
      <c r="AZ32" s="42"/>
      <c r="BA32" s="31"/>
      <c r="BB32" s="42"/>
      <c r="BC32" s="31"/>
      <c r="BD32" s="42"/>
      <c r="BE32" s="31"/>
      <c r="BF32" s="42"/>
      <c r="BG32" s="31"/>
      <c r="BH32" s="42"/>
    </row>
    <row r="33" spans="1:60">
      <c r="A33" s="21">
        <v>87</v>
      </c>
      <c r="B33" s="42">
        <v>10</v>
      </c>
      <c r="C33" s="21">
        <v>96</v>
      </c>
      <c r="D33" s="42">
        <v>10</v>
      </c>
      <c r="E33" s="21">
        <v>154</v>
      </c>
      <c r="F33" s="42">
        <v>10</v>
      </c>
      <c r="G33" s="21">
        <v>126</v>
      </c>
      <c r="H33" s="42">
        <v>10</v>
      </c>
      <c r="I33" s="21">
        <v>137</v>
      </c>
      <c r="J33" s="42">
        <v>10</v>
      </c>
      <c r="K33" s="21">
        <v>205</v>
      </c>
      <c r="L33" s="42">
        <v>10</v>
      </c>
      <c r="M33" s="21">
        <v>322</v>
      </c>
      <c r="N33" s="42">
        <v>10</v>
      </c>
      <c r="O33" s="21">
        <v>530</v>
      </c>
      <c r="P33" s="42">
        <v>10</v>
      </c>
      <c r="Q33" s="21">
        <v>685</v>
      </c>
      <c r="R33" s="42">
        <v>10</v>
      </c>
      <c r="S33" s="21">
        <v>740</v>
      </c>
      <c r="T33" s="42">
        <v>10</v>
      </c>
      <c r="U33" s="21">
        <v>890</v>
      </c>
      <c r="V33" s="42">
        <v>10</v>
      </c>
      <c r="W33" s="22">
        <v>2000</v>
      </c>
      <c r="X33" s="42">
        <v>10</v>
      </c>
      <c r="Y33" s="22">
        <v>3060</v>
      </c>
      <c r="Z33" s="42">
        <v>10</v>
      </c>
      <c r="AA33" s="22">
        <v>4170</v>
      </c>
      <c r="AB33" s="42">
        <v>10</v>
      </c>
      <c r="AC33" s="22">
        <v>6450</v>
      </c>
      <c r="AD33" s="42">
        <v>10</v>
      </c>
      <c r="AE33" s="22">
        <v>9200</v>
      </c>
      <c r="AF33" s="42">
        <v>10</v>
      </c>
      <c r="AG33" s="22">
        <v>14000</v>
      </c>
      <c r="AH33" s="42">
        <v>10</v>
      </c>
      <c r="AI33" s="22">
        <v>2000</v>
      </c>
      <c r="AJ33" s="42">
        <v>10</v>
      </c>
      <c r="AK33" s="22">
        <v>10000</v>
      </c>
      <c r="AL33" s="42">
        <v>10</v>
      </c>
      <c r="AM33" s="22">
        <v>17000</v>
      </c>
      <c r="AN33" s="42">
        <v>10</v>
      </c>
      <c r="AO33" s="22">
        <v>24300</v>
      </c>
      <c r="AP33" s="42">
        <v>10</v>
      </c>
      <c r="AQ33" s="22">
        <v>41300</v>
      </c>
      <c r="AR33" s="42">
        <v>10</v>
      </c>
      <c r="AS33" s="31">
        <v>370</v>
      </c>
      <c r="AT33" s="42">
        <v>17</v>
      </c>
      <c r="AU33" s="31">
        <v>780</v>
      </c>
      <c r="AV33" s="42">
        <v>17</v>
      </c>
      <c r="AW33" s="31">
        <v>142</v>
      </c>
      <c r="AX33" s="42">
        <v>17</v>
      </c>
      <c r="AY33" s="31">
        <v>240</v>
      </c>
      <c r="AZ33" s="42">
        <v>17</v>
      </c>
      <c r="BA33" s="31">
        <v>700</v>
      </c>
      <c r="BB33" s="42">
        <v>17</v>
      </c>
      <c r="BC33" s="31">
        <v>2000</v>
      </c>
      <c r="BD33" s="42">
        <v>17</v>
      </c>
      <c r="BE33" s="31">
        <v>2200</v>
      </c>
      <c r="BF33" s="42">
        <v>17</v>
      </c>
      <c r="BG33" s="31">
        <v>2000</v>
      </c>
      <c r="BH33" s="42">
        <v>17</v>
      </c>
    </row>
    <row r="34" spans="1:60">
      <c r="A34" s="21">
        <v>88</v>
      </c>
      <c r="B34" s="42">
        <v>9</v>
      </c>
      <c r="C34" s="21">
        <v>97</v>
      </c>
      <c r="D34" s="42">
        <v>9</v>
      </c>
      <c r="E34" s="21">
        <v>155</v>
      </c>
      <c r="F34" s="42">
        <v>9</v>
      </c>
      <c r="G34" s="21">
        <v>127</v>
      </c>
      <c r="H34" s="42">
        <v>9</v>
      </c>
      <c r="I34" s="21">
        <v>138</v>
      </c>
      <c r="J34" s="42">
        <v>9</v>
      </c>
      <c r="K34" s="21">
        <v>206</v>
      </c>
      <c r="L34" s="42">
        <v>9</v>
      </c>
      <c r="M34" s="21">
        <v>323</v>
      </c>
      <c r="N34" s="42">
        <v>9</v>
      </c>
      <c r="O34" s="21">
        <v>531</v>
      </c>
      <c r="P34" s="42">
        <v>9</v>
      </c>
      <c r="Q34" s="21">
        <v>686</v>
      </c>
      <c r="R34" s="42">
        <v>9</v>
      </c>
      <c r="S34" s="21">
        <v>741</v>
      </c>
      <c r="T34" s="42">
        <v>9</v>
      </c>
      <c r="U34" s="21">
        <v>891</v>
      </c>
      <c r="V34" s="42">
        <v>9</v>
      </c>
      <c r="W34" s="22">
        <v>2001</v>
      </c>
      <c r="X34" s="42">
        <v>9</v>
      </c>
      <c r="Y34" s="22">
        <v>3060</v>
      </c>
      <c r="Z34" s="42">
        <v>9</v>
      </c>
      <c r="AA34" s="22">
        <v>4171</v>
      </c>
      <c r="AB34" s="42">
        <v>9</v>
      </c>
      <c r="AC34" s="22">
        <v>6451</v>
      </c>
      <c r="AD34" s="42">
        <v>9</v>
      </c>
      <c r="AE34" s="22">
        <v>9201</v>
      </c>
      <c r="AF34" s="42">
        <v>9</v>
      </c>
      <c r="AG34" s="22">
        <v>14001</v>
      </c>
      <c r="AH34" s="42">
        <v>9</v>
      </c>
      <c r="AI34" s="22">
        <v>2001</v>
      </c>
      <c r="AJ34" s="42">
        <v>9</v>
      </c>
      <c r="AK34" s="22">
        <v>10001</v>
      </c>
      <c r="AL34" s="42">
        <v>9</v>
      </c>
      <c r="AM34" s="22">
        <v>17001</v>
      </c>
      <c r="AN34" s="42">
        <v>9</v>
      </c>
      <c r="AO34" s="22">
        <v>24301</v>
      </c>
      <c r="AP34" s="42">
        <v>9</v>
      </c>
      <c r="AQ34" s="22">
        <v>41301</v>
      </c>
      <c r="AR34" s="42">
        <v>9</v>
      </c>
      <c r="AS34" s="31"/>
      <c r="AT34" s="42"/>
      <c r="AU34" s="31"/>
      <c r="AV34" s="42"/>
      <c r="AW34" s="31"/>
      <c r="AX34" s="42"/>
      <c r="AY34" s="31"/>
      <c r="AZ34" s="42"/>
      <c r="BA34" s="31"/>
      <c r="BB34" s="42"/>
      <c r="BC34" s="31"/>
      <c r="BD34" s="42"/>
      <c r="BE34" s="31"/>
      <c r="BF34" s="42"/>
      <c r="BG34" s="31"/>
      <c r="BH34" s="42"/>
    </row>
    <row r="35" spans="1:60">
      <c r="A35" s="21">
        <v>90</v>
      </c>
      <c r="B35" s="42">
        <v>9</v>
      </c>
      <c r="C35" s="21">
        <v>99</v>
      </c>
      <c r="D35" s="42">
        <v>9</v>
      </c>
      <c r="E35" s="21">
        <v>158</v>
      </c>
      <c r="F35" s="42">
        <v>9</v>
      </c>
      <c r="G35" s="21">
        <v>130</v>
      </c>
      <c r="H35" s="42">
        <v>9</v>
      </c>
      <c r="I35" s="21">
        <v>141</v>
      </c>
      <c r="J35" s="42">
        <v>9</v>
      </c>
      <c r="K35" s="21">
        <v>210</v>
      </c>
      <c r="L35" s="42">
        <v>9</v>
      </c>
      <c r="M35" s="21">
        <v>332</v>
      </c>
      <c r="N35" s="42">
        <v>9</v>
      </c>
      <c r="O35" s="21">
        <v>540</v>
      </c>
      <c r="P35" s="42">
        <v>9</v>
      </c>
      <c r="Q35" s="21">
        <v>705</v>
      </c>
      <c r="R35" s="42">
        <v>9</v>
      </c>
      <c r="S35" s="21">
        <v>760</v>
      </c>
      <c r="T35" s="42">
        <v>9</v>
      </c>
      <c r="U35" s="21">
        <v>920</v>
      </c>
      <c r="V35" s="42">
        <v>9</v>
      </c>
      <c r="W35" s="22">
        <v>2050</v>
      </c>
      <c r="X35" s="42">
        <v>9</v>
      </c>
      <c r="Y35" s="22">
        <v>3160</v>
      </c>
      <c r="Z35" s="42">
        <v>9</v>
      </c>
      <c r="AA35" s="22">
        <v>4270</v>
      </c>
      <c r="AB35" s="42">
        <v>9</v>
      </c>
      <c r="AC35" s="22">
        <v>7000</v>
      </c>
      <c r="AD35" s="42">
        <v>9</v>
      </c>
      <c r="AE35" s="22">
        <v>9400</v>
      </c>
      <c r="AF35" s="42">
        <v>9</v>
      </c>
      <c r="AG35" s="22">
        <v>14200</v>
      </c>
      <c r="AH35" s="42">
        <v>9</v>
      </c>
      <c r="AI35" s="22">
        <v>2050</v>
      </c>
      <c r="AJ35" s="42">
        <v>9</v>
      </c>
      <c r="AK35" s="22">
        <v>10200</v>
      </c>
      <c r="AL35" s="42">
        <v>9</v>
      </c>
      <c r="AM35" s="22">
        <v>17300</v>
      </c>
      <c r="AN35" s="42">
        <v>9</v>
      </c>
      <c r="AO35" s="22">
        <v>25000</v>
      </c>
      <c r="AP35" s="42">
        <v>9</v>
      </c>
      <c r="AQ35" s="22">
        <v>42300</v>
      </c>
      <c r="AR35" s="42">
        <v>9</v>
      </c>
      <c r="AS35" s="31">
        <v>390</v>
      </c>
      <c r="AT35" s="42">
        <v>18</v>
      </c>
      <c r="AU35" s="31">
        <v>820</v>
      </c>
      <c r="AV35" s="42">
        <v>18</v>
      </c>
      <c r="AW35" s="31">
        <v>146</v>
      </c>
      <c r="AX35" s="42">
        <v>18</v>
      </c>
      <c r="AY35" s="31">
        <v>260</v>
      </c>
      <c r="AZ35" s="42">
        <v>18</v>
      </c>
      <c r="BA35" s="31">
        <v>800</v>
      </c>
      <c r="BB35" s="42">
        <v>18</v>
      </c>
      <c r="BC35" s="31">
        <v>2200</v>
      </c>
      <c r="BD35" s="42">
        <v>18</v>
      </c>
      <c r="BE35" s="31">
        <v>2400</v>
      </c>
      <c r="BF35" s="42">
        <v>18</v>
      </c>
      <c r="BG35" s="31">
        <v>2200</v>
      </c>
      <c r="BH35" s="42">
        <v>18</v>
      </c>
    </row>
    <row r="36" spans="1:60">
      <c r="A36" s="21">
        <v>91</v>
      </c>
      <c r="B36" s="42">
        <v>8</v>
      </c>
      <c r="C36" s="21">
        <v>100</v>
      </c>
      <c r="D36" s="42">
        <v>8</v>
      </c>
      <c r="E36" s="21">
        <v>159</v>
      </c>
      <c r="F36" s="42">
        <v>8</v>
      </c>
      <c r="G36" s="21">
        <v>131</v>
      </c>
      <c r="H36" s="42">
        <v>8</v>
      </c>
      <c r="I36" s="21">
        <v>142</v>
      </c>
      <c r="J36" s="42">
        <v>8</v>
      </c>
      <c r="K36" s="21">
        <v>211</v>
      </c>
      <c r="L36" s="42">
        <v>8</v>
      </c>
      <c r="M36" s="21">
        <v>333</v>
      </c>
      <c r="N36" s="42">
        <v>8</v>
      </c>
      <c r="O36" s="21">
        <v>541</v>
      </c>
      <c r="P36" s="42">
        <v>8</v>
      </c>
      <c r="Q36" s="21">
        <v>706</v>
      </c>
      <c r="R36" s="42">
        <v>8</v>
      </c>
      <c r="S36" s="21">
        <v>761</v>
      </c>
      <c r="T36" s="42">
        <v>8</v>
      </c>
      <c r="U36" s="21">
        <v>921</v>
      </c>
      <c r="V36" s="42">
        <v>8</v>
      </c>
      <c r="W36" s="22">
        <v>1051</v>
      </c>
      <c r="X36" s="42">
        <v>8</v>
      </c>
      <c r="Y36" s="22">
        <v>3160</v>
      </c>
      <c r="Z36" s="42">
        <v>8</v>
      </c>
      <c r="AA36" s="22">
        <v>4271</v>
      </c>
      <c r="AB36" s="42">
        <v>8</v>
      </c>
      <c r="AC36" s="22">
        <v>7001</v>
      </c>
      <c r="AD36" s="42">
        <v>8</v>
      </c>
      <c r="AE36" s="22">
        <v>9401</v>
      </c>
      <c r="AF36" s="42">
        <v>8</v>
      </c>
      <c r="AG36" s="22">
        <v>14201</v>
      </c>
      <c r="AH36" s="42">
        <v>8</v>
      </c>
      <c r="AI36" s="22">
        <v>2051</v>
      </c>
      <c r="AJ36" s="42">
        <v>8</v>
      </c>
      <c r="AK36" s="22">
        <v>10201</v>
      </c>
      <c r="AL36" s="42">
        <v>8</v>
      </c>
      <c r="AM36" s="22">
        <v>17301</v>
      </c>
      <c r="AN36" s="42">
        <v>8</v>
      </c>
      <c r="AO36" s="22">
        <v>25001</v>
      </c>
      <c r="AP36" s="42">
        <v>8</v>
      </c>
      <c r="AQ36" s="22">
        <v>42301</v>
      </c>
      <c r="AR36" s="42">
        <v>8</v>
      </c>
      <c r="AS36" s="31"/>
      <c r="AT36" s="42"/>
      <c r="AU36" s="31"/>
      <c r="AV36" s="42"/>
      <c r="AW36" s="31"/>
      <c r="AX36" s="42"/>
      <c r="AY36" s="31"/>
      <c r="AZ36" s="42"/>
      <c r="BA36" s="31"/>
      <c r="BB36" s="42"/>
      <c r="BC36" s="31"/>
      <c r="BD36" s="42"/>
      <c r="BE36" s="31"/>
      <c r="BF36" s="42"/>
      <c r="BG36" s="31"/>
      <c r="BH36" s="42"/>
    </row>
    <row r="37" spans="1:60">
      <c r="A37" s="21">
        <v>93</v>
      </c>
      <c r="B37" s="42">
        <v>8</v>
      </c>
      <c r="C37" s="21">
        <v>102</v>
      </c>
      <c r="D37" s="42">
        <v>8</v>
      </c>
      <c r="E37" s="21">
        <v>162</v>
      </c>
      <c r="F37" s="42">
        <v>8</v>
      </c>
      <c r="G37" s="21">
        <v>134</v>
      </c>
      <c r="H37" s="42">
        <v>8</v>
      </c>
      <c r="I37" s="21">
        <v>145</v>
      </c>
      <c r="J37" s="42">
        <v>8</v>
      </c>
      <c r="K37" s="21">
        <v>215</v>
      </c>
      <c r="L37" s="42">
        <v>8</v>
      </c>
      <c r="M37" s="21">
        <v>342</v>
      </c>
      <c r="N37" s="42">
        <v>8</v>
      </c>
      <c r="O37" s="21">
        <v>550</v>
      </c>
      <c r="P37" s="42">
        <v>8</v>
      </c>
      <c r="Q37" s="21">
        <v>725</v>
      </c>
      <c r="R37" s="42">
        <v>8</v>
      </c>
      <c r="S37" s="21">
        <v>780</v>
      </c>
      <c r="T37" s="42">
        <v>8</v>
      </c>
      <c r="U37" s="21">
        <v>950</v>
      </c>
      <c r="V37" s="42">
        <v>8</v>
      </c>
      <c r="W37" s="22">
        <v>2100</v>
      </c>
      <c r="X37" s="42">
        <v>8</v>
      </c>
      <c r="Y37" s="22">
        <v>3260</v>
      </c>
      <c r="Z37" s="42">
        <v>8</v>
      </c>
      <c r="AA37" s="22">
        <v>4370</v>
      </c>
      <c r="AB37" s="42">
        <v>8</v>
      </c>
      <c r="AC37" s="22">
        <v>7150</v>
      </c>
      <c r="AD37" s="42">
        <v>8</v>
      </c>
      <c r="AE37" s="22">
        <v>10000</v>
      </c>
      <c r="AF37" s="42">
        <v>8</v>
      </c>
      <c r="AG37" s="22">
        <v>15000</v>
      </c>
      <c r="AH37" s="42">
        <v>8</v>
      </c>
      <c r="AI37" s="22">
        <v>2100</v>
      </c>
      <c r="AJ37" s="42">
        <v>8</v>
      </c>
      <c r="AK37" s="22">
        <v>10400</v>
      </c>
      <c r="AL37" s="42">
        <v>8</v>
      </c>
      <c r="AM37" s="22">
        <v>18000</v>
      </c>
      <c r="AN37" s="42">
        <v>8</v>
      </c>
      <c r="AO37" s="22">
        <v>25300</v>
      </c>
      <c r="AP37" s="42">
        <v>8</v>
      </c>
      <c r="AQ37" s="22">
        <v>43300</v>
      </c>
      <c r="AR37" s="42">
        <v>8</v>
      </c>
      <c r="AS37" s="31">
        <v>420</v>
      </c>
      <c r="AT37" s="42">
        <v>19</v>
      </c>
      <c r="AU37" s="31">
        <v>880</v>
      </c>
      <c r="AV37" s="42">
        <v>19</v>
      </c>
      <c r="AW37" s="31">
        <v>150</v>
      </c>
      <c r="AX37" s="42">
        <v>19</v>
      </c>
      <c r="AY37" s="31">
        <v>280</v>
      </c>
      <c r="AZ37" s="42">
        <v>19</v>
      </c>
      <c r="BA37" s="31">
        <v>900</v>
      </c>
      <c r="BB37" s="42">
        <v>19</v>
      </c>
      <c r="BC37" s="31">
        <v>2400</v>
      </c>
      <c r="BD37" s="42">
        <v>19</v>
      </c>
      <c r="BE37" s="31">
        <v>2600</v>
      </c>
      <c r="BF37" s="42">
        <v>19</v>
      </c>
      <c r="BG37" s="31">
        <v>2400</v>
      </c>
      <c r="BH37" s="42">
        <v>19</v>
      </c>
    </row>
    <row r="38" spans="1:60">
      <c r="A38" s="21">
        <v>94</v>
      </c>
      <c r="B38" s="42">
        <v>7</v>
      </c>
      <c r="C38" s="21">
        <v>103</v>
      </c>
      <c r="D38" s="42">
        <v>7</v>
      </c>
      <c r="E38" s="21">
        <v>163</v>
      </c>
      <c r="F38" s="42">
        <v>7</v>
      </c>
      <c r="G38" s="21">
        <v>135</v>
      </c>
      <c r="H38" s="42">
        <v>7</v>
      </c>
      <c r="I38" s="21">
        <v>146</v>
      </c>
      <c r="J38" s="42">
        <v>7</v>
      </c>
      <c r="K38" s="21">
        <v>216</v>
      </c>
      <c r="L38" s="42">
        <v>7</v>
      </c>
      <c r="M38" s="21">
        <v>343</v>
      </c>
      <c r="N38" s="42">
        <v>7</v>
      </c>
      <c r="O38" s="21">
        <v>551</v>
      </c>
      <c r="P38" s="42">
        <v>7</v>
      </c>
      <c r="Q38" s="21">
        <v>726</v>
      </c>
      <c r="R38" s="42">
        <v>7</v>
      </c>
      <c r="S38" s="21">
        <v>781</v>
      </c>
      <c r="T38" s="42">
        <v>7</v>
      </c>
      <c r="U38" s="21">
        <v>951</v>
      </c>
      <c r="V38" s="42">
        <v>7</v>
      </c>
      <c r="W38" s="22">
        <v>2101</v>
      </c>
      <c r="X38" s="42">
        <v>7</v>
      </c>
      <c r="Y38" s="22">
        <v>3261</v>
      </c>
      <c r="Z38" s="42">
        <v>7</v>
      </c>
      <c r="AA38" s="22">
        <v>4371</v>
      </c>
      <c r="AB38" s="42">
        <v>7</v>
      </c>
      <c r="AC38" s="22">
        <v>7151</v>
      </c>
      <c r="AD38" s="42">
        <v>7</v>
      </c>
      <c r="AE38" s="22">
        <v>10001</v>
      </c>
      <c r="AF38" s="42">
        <v>7</v>
      </c>
      <c r="AG38" s="22">
        <v>15001</v>
      </c>
      <c r="AH38" s="42">
        <v>7</v>
      </c>
      <c r="AI38" s="22">
        <v>2101</v>
      </c>
      <c r="AJ38" s="42">
        <v>7</v>
      </c>
      <c r="AK38" s="22">
        <v>10401</v>
      </c>
      <c r="AL38" s="42">
        <v>7</v>
      </c>
      <c r="AM38" s="22">
        <v>18001</v>
      </c>
      <c r="AN38" s="42">
        <v>7</v>
      </c>
      <c r="AO38" s="22">
        <v>25301</v>
      </c>
      <c r="AP38" s="42">
        <v>7</v>
      </c>
      <c r="AQ38" s="22">
        <v>43301</v>
      </c>
      <c r="AR38" s="42">
        <v>7</v>
      </c>
      <c r="AS38" s="31"/>
      <c r="AT38" s="42"/>
      <c r="AU38" s="31"/>
      <c r="AV38" s="42"/>
      <c r="AW38" s="31"/>
      <c r="AX38" s="42"/>
      <c r="AY38" s="31"/>
      <c r="AZ38" s="42"/>
      <c r="BA38" s="31"/>
      <c r="BB38" s="42"/>
      <c r="BC38" s="31"/>
      <c r="BD38" s="42"/>
      <c r="BE38" s="31"/>
      <c r="BF38" s="42"/>
      <c r="BG38" s="31"/>
      <c r="BH38" s="42"/>
    </row>
    <row r="39" spans="1:60">
      <c r="A39" s="21">
        <v>97</v>
      </c>
      <c r="B39" s="42">
        <v>7</v>
      </c>
      <c r="C39" s="21">
        <v>106</v>
      </c>
      <c r="D39" s="42">
        <v>7</v>
      </c>
      <c r="E39" s="21">
        <v>166</v>
      </c>
      <c r="F39" s="42">
        <v>7</v>
      </c>
      <c r="G39" s="21">
        <v>138</v>
      </c>
      <c r="H39" s="42">
        <v>7</v>
      </c>
      <c r="I39" s="21">
        <v>149</v>
      </c>
      <c r="J39" s="42">
        <v>7</v>
      </c>
      <c r="K39" s="21">
        <v>220</v>
      </c>
      <c r="L39" s="42">
        <v>7</v>
      </c>
      <c r="M39" s="21">
        <v>352</v>
      </c>
      <c r="N39" s="42">
        <v>7</v>
      </c>
      <c r="O39" s="21">
        <v>560</v>
      </c>
      <c r="P39" s="42">
        <v>7</v>
      </c>
      <c r="Q39" s="21">
        <v>745</v>
      </c>
      <c r="R39" s="42">
        <v>7</v>
      </c>
      <c r="S39" s="21">
        <v>800</v>
      </c>
      <c r="T39" s="42">
        <v>7</v>
      </c>
      <c r="U39" s="21">
        <v>980</v>
      </c>
      <c r="V39" s="42">
        <v>7</v>
      </c>
      <c r="W39" s="22">
        <v>2150</v>
      </c>
      <c r="X39" s="42">
        <v>7</v>
      </c>
      <c r="Y39" s="22">
        <v>3360</v>
      </c>
      <c r="Z39" s="42">
        <v>7</v>
      </c>
      <c r="AA39" s="22">
        <v>4470</v>
      </c>
      <c r="AB39" s="42">
        <v>7</v>
      </c>
      <c r="AC39" s="22">
        <v>7300</v>
      </c>
      <c r="AD39" s="42">
        <v>7</v>
      </c>
      <c r="AE39" s="22">
        <v>10200</v>
      </c>
      <c r="AF39" s="42">
        <v>7</v>
      </c>
      <c r="AG39" s="22">
        <v>15300</v>
      </c>
      <c r="AH39" s="42">
        <v>7</v>
      </c>
      <c r="AI39" s="22">
        <v>2150</v>
      </c>
      <c r="AJ39" s="42">
        <v>7</v>
      </c>
      <c r="AK39" s="22">
        <v>11000</v>
      </c>
      <c r="AL39" s="42">
        <v>7</v>
      </c>
      <c r="AM39" s="22">
        <v>18300</v>
      </c>
      <c r="AN39" s="42">
        <v>7</v>
      </c>
      <c r="AO39" s="22">
        <v>26000</v>
      </c>
      <c r="AP39" s="42">
        <v>7</v>
      </c>
      <c r="AQ39" s="22">
        <v>44300</v>
      </c>
      <c r="AR39" s="42">
        <v>7</v>
      </c>
      <c r="AS39" s="31">
        <v>450</v>
      </c>
      <c r="AT39" s="42">
        <v>20</v>
      </c>
      <c r="AU39" s="31">
        <v>940</v>
      </c>
      <c r="AV39" s="42">
        <v>20</v>
      </c>
      <c r="AW39" s="31">
        <v>154</v>
      </c>
      <c r="AX39" s="42">
        <v>20</v>
      </c>
      <c r="AY39" s="31">
        <v>300</v>
      </c>
      <c r="AZ39" s="42">
        <v>20</v>
      </c>
      <c r="BA39" s="31">
        <v>1000</v>
      </c>
      <c r="BB39" s="42">
        <v>20</v>
      </c>
      <c r="BC39" s="31">
        <v>2600</v>
      </c>
      <c r="BD39" s="42">
        <v>20</v>
      </c>
      <c r="BE39" s="31">
        <v>2800</v>
      </c>
      <c r="BF39" s="42">
        <v>20</v>
      </c>
      <c r="BG39" s="31">
        <v>2600</v>
      </c>
      <c r="BH39" s="42">
        <v>20</v>
      </c>
    </row>
    <row r="40" spans="1:60">
      <c r="A40" s="21">
        <v>98</v>
      </c>
      <c r="B40" s="42">
        <v>6</v>
      </c>
      <c r="C40" s="21">
        <v>107</v>
      </c>
      <c r="D40" s="42">
        <v>6</v>
      </c>
      <c r="E40" s="21">
        <v>167</v>
      </c>
      <c r="F40" s="42">
        <v>6</v>
      </c>
      <c r="G40" s="21">
        <v>139</v>
      </c>
      <c r="H40" s="42">
        <v>6</v>
      </c>
      <c r="I40" s="21">
        <v>150</v>
      </c>
      <c r="J40" s="42">
        <v>6</v>
      </c>
      <c r="K40" s="21">
        <v>221</v>
      </c>
      <c r="L40" s="42">
        <v>6</v>
      </c>
      <c r="M40" s="21">
        <v>353</v>
      </c>
      <c r="N40" s="42">
        <v>6</v>
      </c>
      <c r="O40" s="21">
        <v>561</v>
      </c>
      <c r="P40" s="42">
        <v>6</v>
      </c>
      <c r="Q40" s="21">
        <v>746</v>
      </c>
      <c r="R40" s="42">
        <v>6</v>
      </c>
      <c r="S40" s="21">
        <v>801</v>
      </c>
      <c r="T40" s="42">
        <v>6</v>
      </c>
      <c r="U40" s="21">
        <v>981</v>
      </c>
      <c r="V40" s="42">
        <v>6</v>
      </c>
      <c r="W40" s="22">
        <v>2151</v>
      </c>
      <c r="X40" s="42">
        <v>6</v>
      </c>
      <c r="Y40" s="22">
        <v>3361</v>
      </c>
      <c r="Z40" s="42">
        <v>6</v>
      </c>
      <c r="AA40" s="22">
        <v>4471</v>
      </c>
      <c r="AB40" s="42">
        <v>6</v>
      </c>
      <c r="AC40" s="22">
        <v>7301</v>
      </c>
      <c r="AD40" s="42">
        <v>6</v>
      </c>
      <c r="AE40" s="22">
        <v>10201</v>
      </c>
      <c r="AF40" s="42">
        <v>6</v>
      </c>
      <c r="AG40" s="22">
        <v>15301</v>
      </c>
      <c r="AH40" s="42">
        <v>6</v>
      </c>
      <c r="AI40" s="22">
        <v>2151</v>
      </c>
      <c r="AJ40" s="42">
        <v>6</v>
      </c>
      <c r="AK40" s="22">
        <v>11001</v>
      </c>
      <c r="AL40" s="42">
        <v>6</v>
      </c>
      <c r="AM40" s="22">
        <v>18301</v>
      </c>
      <c r="AN40" s="42">
        <v>6</v>
      </c>
      <c r="AO40" s="22">
        <v>26001</v>
      </c>
      <c r="AP40" s="42">
        <v>6</v>
      </c>
      <c r="AQ40" s="22">
        <v>44301</v>
      </c>
      <c r="AR40" s="42">
        <v>6</v>
      </c>
      <c r="AS40" s="31"/>
      <c r="AT40" s="42"/>
      <c r="AU40" s="31"/>
      <c r="AV40" s="42"/>
      <c r="AW40" s="31"/>
      <c r="AX40" s="42"/>
      <c r="AY40" s="31"/>
      <c r="AZ40" s="42"/>
      <c r="BA40" s="31"/>
      <c r="BB40" s="42"/>
      <c r="BC40" s="31"/>
      <c r="BD40" s="42"/>
      <c r="BE40" s="31"/>
      <c r="BF40" s="42"/>
      <c r="BG40" s="31"/>
      <c r="BH40" s="42"/>
    </row>
    <row r="41" spans="1:60">
      <c r="A41" s="21">
        <v>101</v>
      </c>
      <c r="B41" s="42">
        <v>6</v>
      </c>
      <c r="C41" s="21">
        <v>110</v>
      </c>
      <c r="D41" s="42">
        <v>6</v>
      </c>
      <c r="E41" s="21">
        <v>170</v>
      </c>
      <c r="F41" s="42">
        <v>6</v>
      </c>
      <c r="G41" s="21">
        <v>142</v>
      </c>
      <c r="H41" s="42">
        <v>6</v>
      </c>
      <c r="I41" s="21">
        <v>153</v>
      </c>
      <c r="J41" s="42">
        <v>6</v>
      </c>
      <c r="K41" s="21">
        <v>225</v>
      </c>
      <c r="L41" s="42">
        <v>6</v>
      </c>
      <c r="M41" s="21">
        <v>362</v>
      </c>
      <c r="N41" s="42">
        <v>6</v>
      </c>
      <c r="O41" s="21">
        <v>570</v>
      </c>
      <c r="P41" s="42">
        <v>6</v>
      </c>
      <c r="Q41" s="21">
        <v>765</v>
      </c>
      <c r="R41" s="42">
        <v>6</v>
      </c>
      <c r="S41" s="21">
        <v>820</v>
      </c>
      <c r="T41" s="42">
        <v>6</v>
      </c>
      <c r="U41" s="21">
        <v>1010</v>
      </c>
      <c r="V41" s="42">
        <v>6</v>
      </c>
      <c r="W41" s="22">
        <v>2200</v>
      </c>
      <c r="X41" s="42">
        <v>6</v>
      </c>
      <c r="Y41" s="22">
        <v>3510</v>
      </c>
      <c r="Z41" s="42">
        <v>6</v>
      </c>
      <c r="AA41" s="22">
        <v>5020</v>
      </c>
      <c r="AB41" s="42">
        <v>6</v>
      </c>
      <c r="AC41" s="22">
        <v>7450</v>
      </c>
      <c r="AD41" s="42">
        <v>6</v>
      </c>
      <c r="AE41" s="22">
        <v>10500</v>
      </c>
      <c r="AF41" s="42">
        <v>6</v>
      </c>
      <c r="AG41" s="22">
        <v>16000</v>
      </c>
      <c r="AH41" s="42">
        <v>6</v>
      </c>
      <c r="AI41" s="22">
        <v>2200</v>
      </c>
      <c r="AJ41" s="42">
        <v>6</v>
      </c>
      <c r="AK41" s="22">
        <v>11200</v>
      </c>
      <c r="AL41" s="42">
        <v>6</v>
      </c>
      <c r="AM41" s="22">
        <v>19000</v>
      </c>
      <c r="AN41" s="42">
        <v>6</v>
      </c>
      <c r="AO41" s="22">
        <v>26300</v>
      </c>
      <c r="AP41" s="42">
        <v>6</v>
      </c>
      <c r="AQ41" s="22">
        <v>45300</v>
      </c>
      <c r="AR41" s="42">
        <v>6</v>
      </c>
      <c r="AS41" s="31">
        <v>480</v>
      </c>
      <c r="AT41" s="42">
        <v>21</v>
      </c>
      <c r="AU41" s="31">
        <v>1020</v>
      </c>
      <c r="AV41" s="42">
        <v>21</v>
      </c>
      <c r="AW41" s="31">
        <v>158</v>
      </c>
      <c r="AX41" s="42">
        <v>21</v>
      </c>
      <c r="AY41" s="31">
        <v>320</v>
      </c>
      <c r="AZ41" s="42">
        <v>21</v>
      </c>
      <c r="BA41" s="31">
        <v>1100</v>
      </c>
      <c r="BB41" s="42">
        <v>21</v>
      </c>
      <c r="BC41" s="31">
        <v>2800</v>
      </c>
      <c r="BD41" s="42">
        <v>21</v>
      </c>
      <c r="BE41" s="31">
        <v>3000</v>
      </c>
      <c r="BF41" s="42">
        <v>21</v>
      </c>
      <c r="BG41" s="31">
        <v>2800</v>
      </c>
      <c r="BH41" s="42">
        <v>21</v>
      </c>
    </row>
    <row r="42" spans="1:60">
      <c r="A42" s="21">
        <v>102</v>
      </c>
      <c r="B42" s="42">
        <v>5</v>
      </c>
      <c r="C42" s="21">
        <v>111</v>
      </c>
      <c r="D42" s="42">
        <v>5</v>
      </c>
      <c r="E42" s="21">
        <v>171</v>
      </c>
      <c r="F42" s="42">
        <v>5</v>
      </c>
      <c r="G42" s="21">
        <v>143</v>
      </c>
      <c r="H42" s="42">
        <v>5</v>
      </c>
      <c r="I42" s="21">
        <v>154</v>
      </c>
      <c r="J42" s="42">
        <v>5</v>
      </c>
      <c r="K42" s="21">
        <v>226</v>
      </c>
      <c r="L42" s="42">
        <v>5</v>
      </c>
      <c r="M42" s="21">
        <v>363</v>
      </c>
      <c r="N42" s="42">
        <v>5</v>
      </c>
      <c r="O42" s="21">
        <v>571</v>
      </c>
      <c r="P42" s="42">
        <v>5</v>
      </c>
      <c r="Q42" s="21">
        <v>766</v>
      </c>
      <c r="R42" s="42">
        <v>5</v>
      </c>
      <c r="S42" s="21">
        <v>821</v>
      </c>
      <c r="T42" s="42">
        <v>5</v>
      </c>
      <c r="U42" s="21">
        <v>1011</v>
      </c>
      <c r="V42" s="42">
        <v>5</v>
      </c>
      <c r="W42" s="22">
        <v>2201</v>
      </c>
      <c r="X42" s="42">
        <v>5</v>
      </c>
      <c r="Y42" s="22">
        <v>3511</v>
      </c>
      <c r="Z42" s="42">
        <v>5</v>
      </c>
      <c r="AA42" s="22">
        <v>5021</v>
      </c>
      <c r="AB42" s="42">
        <v>5</v>
      </c>
      <c r="AC42" s="22">
        <v>7451</v>
      </c>
      <c r="AD42" s="42">
        <v>5</v>
      </c>
      <c r="AE42" s="22">
        <v>10501</v>
      </c>
      <c r="AF42" s="42">
        <v>5</v>
      </c>
      <c r="AG42" s="22">
        <v>16001</v>
      </c>
      <c r="AH42" s="42">
        <v>5</v>
      </c>
      <c r="AI42" s="22">
        <v>2201</v>
      </c>
      <c r="AJ42" s="42">
        <v>5</v>
      </c>
      <c r="AK42" s="22">
        <v>11201</v>
      </c>
      <c r="AL42" s="42">
        <v>5</v>
      </c>
      <c r="AM42" s="22">
        <v>19001</v>
      </c>
      <c r="AN42" s="42">
        <v>5</v>
      </c>
      <c r="AO42" s="22">
        <v>26301</v>
      </c>
      <c r="AP42" s="42">
        <v>5</v>
      </c>
      <c r="AQ42" s="22">
        <v>45301</v>
      </c>
      <c r="AR42" s="42">
        <v>5</v>
      </c>
      <c r="AS42" s="31"/>
      <c r="AT42" s="42"/>
      <c r="AU42" s="31"/>
      <c r="AV42" s="42"/>
      <c r="AW42" s="31"/>
      <c r="AX42" s="42"/>
      <c r="AY42" s="31"/>
      <c r="AZ42" s="42"/>
      <c r="BA42" s="31"/>
      <c r="BB42" s="42"/>
      <c r="BC42" s="31"/>
      <c r="BD42" s="42"/>
      <c r="BE42" s="31"/>
      <c r="BF42" s="42"/>
      <c r="BG42" s="31"/>
      <c r="BH42" s="42"/>
    </row>
    <row r="43" spans="1:60">
      <c r="A43" s="21">
        <v>105</v>
      </c>
      <c r="B43" s="42">
        <v>5</v>
      </c>
      <c r="C43" s="21">
        <v>114</v>
      </c>
      <c r="D43" s="42">
        <v>5</v>
      </c>
      <c r="E43" s="21">
        <v>175</v>
      </c>
      <c r="F43" s="42">
        <v>5</v>
      </c>
      <c r="G43" s="21">
        <v>146</v>
      </c>
      <c r="H43" s="42">
        <v>5</v>
      </c>
      <c r="I43" s="21">
        <v>157</v>
      </c>
      <c r="J43" s="42">
        <v>5</v>
      </c>
      <c r="K43" s="21">
        <v>230</v>
      </c>
      <c r="L43" s="42">
        <v>5</v>
      </c>
      <c r="M43" s="21">
        <v>372</v>
      </c>
      <c r="N43" s="42">
        <v>5</v>
      </c>
      <c r="O43" s="21">
        <v>580</v>
      </c>
      <c r="P43" s="42">
        <v>5</v>
      </c>
      <c r="Q43" s="21">
        <v>795</v>
      </c>
      <c r="R43" s="42">
        <v>5</v>
      </c>
      <c r="S43" s="21">
        <v>840</v>
      </c>
      <c r="T43" s="42">
        <v>5</v>
      </c>
      <c r="U43" s="21">
        <v>1040</v>
      </c>
      <c r="V43" s="42">
        <v>5</v>
      </c>
      <c r="W43" s="22">
        <v>2250</v>
      </c>
      <c r="X43" s="42">
        <v>5</v>
      </c>
      <c r="Y43" s="22">
        <v>4060</v>
      </c>
      <c r="Z43" s="42">
        <v>5</v>
      </c>
      <c r="AA43" s="22">
        <v>5170</v>
      </c>
      <c r="AB43" s="42">
        <v>5</v>
      </c>
      <c r="AC43" s="22">
        <v>8000</v>
      </c>
      <c r="AD43" s="42">
        <v>5</v>
      </c>
      <c r="AE43" s="22">
        <v>11200</v>
      </c>
      <c r="AF43" s="42">
        <v>5</v>
      </c>
      <c r="AG43" s="22">
        <v>16300</v>
      </c>
      <c r="AH43" s="42">
        <v>5</v>
      </c>
      <c r="AI43" s="22">
        <v>2250</v>
      </c>
      <c r="AJ43" s="42">
        <v>5</v>
      </c>
      <c r="AK43" s="22">
        <v>11400</v>
      </c>
      <c r="AL43" s="42">
        <v>5</v>
      </c>
      <c r="AM43" s="22">
        <v>19300</v>
      </c>
      <c r="AN43" s="42">
        <v>5</v>
      </c>
      <c r="AO43" s="22">
        <v>27000</v>
      </c>
      <c r="AP43" s="42">
        <v>5</v>
      </c>
      <c r="AQ43" s="22">
        <v>46300</v>
      </c>
      <c r="AR43" s="42">
        <v>5</v>
      </c>
      <c r="AS43" s="31">
        <v>520</v>
      </c>
      <c r="AT43" s="42">
        <v>22</v>
      </c>
      <c r="AU43" s="31">
        <v>1100</v>
      </c>
      <c r="AV43" s="42">
        <v>22</v>
      </c>
      <c r="AW43" s="31">
        <v>162</v>
      </c>
      <c r="AX43" s="42">
        <v>22</v>
      </c>
      <c r="AY43" s="31">
        <v>340</v>
      </c>
      <c r="AZ43" s="42">
        <v>22</v>
      </c>
      <c r="BA43" s="31">
        <v>1200</v>
      </c>
      <c r="BB43" s="42">
        <v>22</v>
      </c>
      <c r="BC43" s="31">
        <v>3000</v>
      </c>
      <c r="BD43" s="42">
        <v>22</v>
      </c>
      <c r="BE43" s="31">
        <v>3200</v>
      </c>
      <c r="BF43" s="42">
        <v>22</v>
      </c>
      <c r="BG43" s="31">
        <v>3000</v>
      </c>
      <c r="BH43" s="42">
        <v>22</v>
      </c>
    </row>
    <row r="44" spans="1:60">
      <c r="A44" s="21">
        <v>106</v>
      </c>
      <c r="B44" s="42">
        <v>4</v>
      </c>
      <c r="C44" s="21">
        <v>115</v>
      </c>
      <c r="D44" s="42">
        <v>4</v>
      </c>
      <c r="E44" s="21">
        <v>176</v>
      </c>
      <c r="F44" s="42">
        <v>4</v>
      </c>
      <c r="G44" s="21">
        <v>147</v>
      </c>
      <c r="H44" s="42">
        <v>4</v>
      </c>
      <c r="I44" s="21">
        <v>158</v>
      </c>
      <c r="J44" s="42">
        <v>4</v>
      </c>
      <c r="K44" s="21">
        <v>231</v>
      </c>
      <c r="L44" s="42">
        <v>4</v>
      </c>
      <c r="M44" s="21">
        <v>373</v>
      </c>
      <c r="N44" s="42">
        <v>4</v>
      </c>
      <c r="O44" s="21">
        <v>501</v>
      </c>
      <c r="P44" s="42">
        <v>4</v>
      </c>
      <c r="Q44" s="21">
        <v>796</v>
      </c>
      <c r="R44" s="42">
        <v>4</v>
      </c>
      <c r="S44" s="21">
        <v>841</v>
      </c>
      <c r="T44" s="42">
        <v>4</v>
      </c>
      <c r="U44" s="21">
        <v>1041</v>
      </c>
      <c r="V44" s="42">
        <v>4</v>
      </c>
      <c r="W44" s="22">
        <v>2251</v>
      </c>
      <c r="X44" s="42">
        <v>4</v>
      </c>
      <c r="Y44" s="22">
        <v>4061</v>
      </c>
      <c r="Z44" s="42">
        <v>4</v>
      </c>
      <c r="AA44" s="22">
        <v>5171</v>
      </c>
      <c r="AB44" s="42">
        <v>4</v>
      </c>
      <c r="AC44" s="22">
        <v>8001</v>
      </c>
      <c r="AD44" s="42">
        <v>4</v>
      </c>
      <c r="AE44" s="22">
        <v>11201</v>
      </c>
      <c r="AF44" s="42">
        <v>4</v>
      </c>
      <c r="AG44" s="22">
        <v>16301</v>
      </c>
      <c r="AH44" s="42">
        <v>4</v>
      </c>
      <c r="AI44" s="22">
        <v>2251</v>
      </c>
      <c r="AJ44" s="42">
        <v>4</v>
      </c>
      <c r="AK44" s="22">
        <v>11401</v>
      </c>
      <c r="AL44" s="42">
        <v>4</v>
      </c>
      <c r="AM44" s="22">
        <v>19301</v>
      </c>
      <c r="AN44" s="42">
        <v>4</v>
      </c>
      <c r="AO44" s="22">
        <v>27001</v>
      </c>
      <c r="AP44" s="42">
        <v>4</v>
      </c>
      <c r="AQ44" s="22">
        <v>46301</v>
      </c>
      <c r="AR44" s="42">
        <v>4</v>
      </c>
      <c r="AS44" s="31"/>
      <c r="AT44" s="42"/>
      <c r="AU44" s="31"/>
      <c r="AV44" s="42"/>
      <c r="AW44" s="31"/>
      <c r="AX44" s="42"/>
      <c r="AY44" s="31"/>
      <c r="AZ44" s="42"/>
      <c r="BA44" s="31"/>
      <c r="BB44" s="42"/>
      <c r="BC44" s="31"/>
      <c r="BD44" s="42"/>
      <c r="BE44" s="31"/>
      <c r="BF44" s="42"/>
      <c r="BG44" s="31"/>
      <c r="BH44" s="42"/>
    </row>
    <row r="45" spans="1:60">
      <c r="A45" s="21">
        <v>109</v>
      </c>
      <c r="B45" s="42">
        <v>4</v>
      </c>
      <c r="C45" s="21">
        <v>118</v>
      </c>
      <c r="D45" s="42">
        <v>4</v>
      </c>
      <c r="E45" s="21">
        <v>180</v>
      </c>
      <c r="F45" s="42">
        <v>4</v>
      </c>
      <c r="G45" s="21">
        <v>150</v>
      </c>
      <c r="H45" s="42">
        <v>4</v>
      </c>
      <c r="I45" s="21">
        <v>161</v>
      </c>
      <c r="J45" s="42">
        <v>4</v>
      </c>
      <c r="K45" s="21">
        <v>235</v>
      </c>
      <c r="L45" s="42">
        <v>4</v>
      </c>
      <c r="M45" s="21">
        <v>382</v>
      </c>
      <c r="N45" s="42">
        <v>4</v>
      </c>
      <c r="O45" s="21">
        <v>590</v>
      </c>
      <c r="P45" s="42">
        <v>4</v>
      </c>
      <c r="Q45" s="21">
        <v>825</v>
      </c>
      <c r="R45" s="42">
        <v>4</v>
      </c>
      <c r="S45" s="21">
        <v>860</v>
      </c>
      <c r="T45" s="42">
        <v>4</v>
      </c>
      <c r="U45" s="21">
        <v>1070</v>
      </c>
      <c r="V45" s="42">
        <v>4</v>
      </c>
      <c r="W45" s="22">
        <v>2300</v>
      </c>
      <c r="X45" s="42">
        <v>4</v>
      </c>
      <c r="Y45" s="22">
        <v>4210</v>
      </c>
      <c r="Z45" s="42">
        <v>4</v>
      </c>
      <c r="AA45" s="22">
        <v>5320</v>
      </c>
      <c r="AB45" s="42">
        <v>4</v>
      </c>
      <c r="AC45" s="22">
        <v>8150</v>
      </c>
      <c r="AD45" s="42">
        <v>4</v>
      </c>
      <c r="AE45" s="22">
        <v>11500</v>
      </c>
      <c r="AF45" s="42">
        <v>4</v>
      </c>
      <c r="AG45" s="22">
        <v>17000</v>
      </c>
      <c r="AH45" s="42">
        <v>4</v>
      </c>
      <c r="AI45" s="22">
        <v>2300</v>
      </c>
      <c r="AJ45" s="42">
        <v>4</v>
      </c>
      <c r="AK45" s="22">
        <v>12000</v>
      </c>
      <c r="AL45" s="42">
        <v>4</v>
      </c>
      <c r="AM45" s="22">
        <v>20000</v>
      </c>
      <c r="AN45" s="42">
        <v>4</v>
      </c>
      <c r="AO45" s="22">
        <v>27300</v>
      </c>
      <c r="AP45" s="42">
        <v>4</v>
      </c>
      <c r="AQ45" s="22">
        <v>47300</v>
      </c>
      <c r="AR45" s="42">
        <v>4</v>
      </c>
      <c r="AS45" s="31">
        <v>570</v>
      </c>
      <c r="AT45" s="42">
        <v>23</v>
      </c>
      <c r="AU45" s="31">
        <v>1200</v>
      </c>
      <c r="AV45" s="42">
        <v>23</v>
      </c>
      <c r="AW45" s="31">
        <v>174</v>
      </c>
      <c r="AX45" s="42">
        <v>23</v>
      </c>
      <c r="AY45" s="31">
        <v>360</v>
      </c>
      <c r="AZ45" s="42">
        <v>23</v>
      </c>
      <c r="BA45" s="31">
        <v>1400</v>
      </c>
      <c r="BB45" s="42">
        <v>23</v>
      </c>
      <c r="BC45" s="31">
        <v>3500</v>
      </c>
      <c r="BD45" s="42">
        <v>23</v>
      </c>
      <c r="BE45" s="31">
        <v>3500</v>
      </c>
      <c r="BF45" s="42">
        <v>23</v>
      </c>
      <c r="BG45" s="31">
        <v>3500</v>
      </c>
      <c r="BH45" s="42">
        <v>23</v>
      </c>
    </row>
    <row r="46" spans="1:60">
      <c r="A46" s="21">
        <v>110</v>
      </c>
      <c r="B46" s="42">
        <v>3</v>
      </c>
      <c r="C46" s="21">
        <v>119</v>
      </c>
      <c r="D46" s="42">
        <v>3</v>
      </c>
      <c r="E46" s="21">
        <v>181</v>
      </c>
      <c r="F46" s="42">
        <v>3</v>
      </c>
      <c r="G46" s="21">
        <v>151</v>
      </c>
      <c r="H46" s="42">
        <v>3</v>
      </c>
      <c r="I46" s="21">
        <v>162</v>
      </c>
      <c r="J46" s="42">
        <v>3</v>
      </c>
      <c r="K46" s="21">
        <v>236</v>
      </c>
      <c r="L46" s="42">
        <v>3</v>
      </c>
      <c r="M46" s="21">
        <v>383</v>
      </c>
      <c r="N46" s="42">
        <v>3</v>
      </c>
      <c r="O46" s="21">
        <v>591</v>
      </c>
      <c r="P46" s="42">
        <v>3</v>
      </c>
      <c r="Q46" s="21">
        <v>826</v>
      </c>
      <c r="R46" s="42">
        <v>3</v>
      </c>
      <c r="S46" s="21">
        <v>861</v>
      </c>
      <c r="T46" s="42">
        <v>3</v>
      </c>
      <c r="U46" s="21">
        <v>1071</v>
      </c>
      <c r="V46" s="42">
        <v>3</v>
      </c>
      <c r="W46" s="22">
        <v>2301</v>
      </c>
      <c r="X46" s="42">
        <v>3</v>
      </c>
      <c r="Y46" s="22">
        <v>4211</v>
      </c>
      <c r="Z46" s="42">
        <v>3</v>
      </c>
      <c r="AA46" s="22">
        <v>5321</v>
      </c>
      <c r="AB46" s="42">
        <v>3</v>
      </c>
      <c r="AC46" s="22">
        <v>8151</v>
      </c>
      <c r="AD46" s="42">
        <v>3</v>
      </c>
      <c r="AE46" s="22">
        <v>11501</v>
      </c>
      <c r="AF46" s="42">
        <v>3</v>
      </c>
      <c r="AG46" s="22">
        <v>17001</v>
      </c>
      <c r="AH46" s="42">
        <v>3</v>
      </c>
      <c r="AI46" s="22">
        <v>2301</v>
      </c>
      <c r="AJ46" s="42">
        <v>3</v>
      </c>
      <c r="AK46" s="22">
        <v>12001</v>
      </c>
      <c r="AL46" s="42">
        <v>3</v>
      </c>
      <c r="AM46" s="22">
        <v>20001</v>
      </c>
      <c r="AN46" s="42">
        <v>3</v>
      </c>
      <c r="AO46" s="22">
        <v>27301</v>
      </c>
      <c r="AP46" s="42">
        <v>3</v>
      </c>
      <c r="AQ46" s="22">
        <v>47301</v>
      </c>
      <c r="AR46" s="42">
        <v>3</v>
      </c>
      <c r="AS46" s="31"/>
      <c r="AT46" s="42"/>
      <c r="AU46" s="31"/>
      <c r="AV46" s="42"/>
      <c r="AW46" s="31"/>
      <c r="AX46" s="42"/>
      <c r="AY46" s="31"/>
      <c r="AZ46" s="42"/>
      <c r="BA46" s="31"/>
      <c r="BB46" s="42"/>
      <c r="BC46" s="31"/>
      <c r="BD46" s="42"/>
      <c r="BE46" s="31"/>
      <c r="BF46" s="42"/>
      <c r="BG46" s="31"/>
      <c r="BH46" s="42"/>
    </row>
    <row r="47" spans="1:60">
      <c r="A47" s="21">
        <v>113</v>
      </c>
      <c r="B47" s="42">
        <v>3</v>
      </c>
      <c r="C47" s="21">
        <v>122</v>
      </c>
      <c r="D47" s="42">
        <v>3</v>
      </c>
      <c r="E47" s="21">
        <v>185</v>
      </c>
      <c r="F47" s="42">
        <v>3</v>
      </c>
      <c r="G47" s="21">
        <v>154</v>
      </c>
      <c r="H47" s="42">
        <v>3</v>
      </c>
      <c r="I47" s="21">
        <v>165</v>
      </c>
      <c r="J47" s="42">
        <v>3</v>
      </c>
      <c r="K47" s="21">
        <v>240</v>
      </c>
      <c r="L47" s="42">
        <v>3</v>
      </c>
      <c r="M47" s="21">
        <v>392</v>
      </c>
      <c r="N47" s="42">
        <v>3</v>
      </c>
      <c r="O47" s="21">
        <v>600</v>
      </c>
      <c r="P47" s="42">
        <v>3</v>
      </c>
      <c r="Q47" s="21">
        <v>855</v>
      </c>
      <c r="R47" s="42">
        <v>3</v>
      </c>
      <c r="S47" s="21">
        <v>880</v>
      </c>
      <c r="T47" s="42">
        <v>3</v>
      </c>
      <c r="U47" s="21">
        <v>1100</v>
      </c>
      <c r="V47" s="42">
        <v>3</v>
      </c>
      <c r="W47" s="22">
        <v>2350</v>
      </c>
      <c r="X47" s="42">
        <v>3</v>
      </c>
      <c r="Y47" s="22">
        <v>4360</v>
      </c>
      <c r="Z47" s="42">
        <v>3</v>
      </c>
      <c r="AA47" s="22">
        <v>5470</v>
      </c>
      <c r="AB47" s="42">
        <v>3</v>
      </c>
      <c r="AC47" s="22">
        <v>8300</v>
      </c>
      <c r="AD47" s="42">
        <v>3</v>
      </c>
      <c r="AE47" s="22">
        <v>12200</v>
      </c>
      <c r="AF47" s="42">
        <v>3</v>
      </c>
      <c r="AG47" s="22">
        <v>17300</v>
      </c>
      <c r="AH47" s="42">
        <v>3</v>
      </c>
      <c r="AI47" s="22">
        <v>2350</v>
      </c>
      <c r="AJ47" s="42">
        <v>3</v>
      </c>
      <c r="AK47" s="22">
        <v>12200</v>
      </c>
      <c r="AL47" s="42">
        <v>3</v>
      </c>
      <c r="AM47" s="22">
        <v>20300</v>
      </c>
      <c r="AN47" s="42">
        <v>3</v>
      </c>
      <c r="AO47" s="22">
        <v>28000</v>
      </c>
      <c r="AP47" s="42">
        <v>3</v>
      </c>
      <c r="AQ47" s="22">
        <v>48300</v>
      </c>
      <c r="AR47" s="42">
        <v>3</v>
      </c>
      <c r="AS47" s="31">
        <v>620</v>
      </c>
      <c r="AT47" s="42">
        <v>24</v>
      </c>
      <c r="AU47" s="31">
        <v>1300</v>
      </c>
      <c r="AV47" s="42">
        <v>24</v>
      </c>
      <c r="AW47" s="31">
        <v>182</v>
      </c>
      <c r="AX47" s="42">
        <v>24</v>
      </c>
      <c r="AY47" s="31">
        <v>390</v>
      </c>
      <c r="AZ47" s="42">
        <v>24</v>
      </c>
      <c r="BA47" s="31">
        <v>1600</v>
      </c>
      <c r="BB47" s="42">
        <v>24</v>
      </c>
      <c r="BC47" s="31">
        <v>4000</v>
      </c>
      <c r="BD47" s="42">
        <v>24</v>
      </c>
      <c r="BE47" s="31">
        <v>4500</v>
      </c>
      <c r="BF47" s="42">
        <v>24</v>
      </c>
      <c r="BG47" s="31">
        <v>4000</v>
      </c>
      <c r="BH47" s="42">
        <v>24</v>
      </c>
    </row>
    <row r="48" spans="1:60">
      <c r="A48" s="21">
        <v>112</v>
      </c>
      <c r="B48" s="42">
        <v>2</v>
      </c>
      <c r="C48" s="21">
        <v>123</v>
      </c>
      <c r="D48" s="42">
        <v>2</v>
      </c>
      <c r="E48" s="21">
        <v>186</v>
      </c>
      <c r="F48" s="42">
        <v>2</v>
      </c>
      <c r="G48" s="21">
        <v>155</v>
      </c>
      <c r="H48" s="42">
        <v>2</v>
      </c>
      <c r="I48" s="21">
        <v>166</v>
      </c>
      <c r="J48" s="42">
        <v>2</v>
      </c>
      <c r="K48" s="21">
        <v>241</v>
      </c>
      <c r="L48" s="42">
        <v>2</v>
      </c>
      <c r="M48" s="21">
        <v>393</v>
      </c>
      <c r="N48" s="42">
        <v>2</v>
      </c>
      <c r="O48" s="21">
        <v>601</v>
      </c>
      <c r="P48" s="42">
        <v>2</v>
      </c>
      <c r="Q48" s="21">
        <v>856</v>
      </c>
      <c r="R48" s="42">
        <v>2</v>
      </c>
      <c r="S48" s="21">
        <v>881</v>
      </c>
      <c r="T48" s="42">
        <v>2</v>
      </c>
      <c r="U48" s="21">
        <v>1101</v>
      </c>
      <c r="V48" s="42">
        <v>2</v>
      </c>
      <c r="W48" s="22">
        <v>2351</v>
      </c>
      <c r="X48" s="42">
        <v>2</v>
      </c>
      <c r="Y48" s="22">
        <v>4361</v>
      </c>
      <c r="Z48" s="42">
        <v>2</v>
      </c>
      <c r="AA48" s="22">
        <v>5471</v>
      </c>
      <c r="AB48" s="42">
        <v>2</v>
      </c>
      <c r="AC48" s="22">
        <v>8301</v>
      </c>
      <c r="AD48" s="42">
        <v>2</v>
      </c>
      <c r="AE48" s="22">
        <v>12201</v>
      </c>
      <c r="AF48" s="42">
        <v>2</v>
      </c>
      <c r="AG48" s="22">
        <v>17301</v>
      </c>
      <c r="AH48" s="42">
        <v>2</v>
      </c>
      <c r="AI48" s="22">
        <v>2351</v>
      </c>
      <c r="AJ48" s="42">
        <v>2</v>
      </c>
      <c r="AK48" s="22">
        <v>12201</v>
      </c>
      <c r="AL48" s="42">
        <v>2</v>
      </c>
      <c r="AM48" s="22">
        <v>20301</v>
      </c>
      <c r="AN48" s="42">
        <v>2</v>
      </c>
      <c r="AO48" s="22">
        <v>28001</v>
      </c>
      <c r="AP48" s="42">
        <v>2</v>
      </c>
      <c r="AQ48" s="22">
        <v>48301</v>
      </c>
      <c r="AR48" s="42">
        <v>2</v>
      </c>
      <c r="AS48" s="31"/>
      <c r="AT48" s="42"/>
      <c r="AU48" s="31"/>
      <c r="AV48" s="42"/>
      <c r="AW48" s="31"/>
      <c r="AX48" s="42"/>
      <c r="AY48" s="31"/>
      <c r="AZ48" s="42"/>
      <c r="BA48" s="31"/>
      <c r="BB48" s="42"/>
      <c r="BC48" s="31"/>
      <c r="BD48" s="42"/>
      <c r="BE48" s="31"/>
      <c r="BF48" s="42"/>
      <c r="BG48" s="31"/>
      <c r="BH48" s="42"/>
    </row>
    <row r="49" spans="1:60">
      <c r="A49" s="21">
        <v>117</v>
      </c>
      <c r="B49" s="42">
        <v>2</v>
      </c>
      <c r="C49" s="21">
        <v>126</v>
      </c>
      <c r="D49" s="42">
        <v>2</v>
      </c>
      <c r="E49" s="21">
        <v>190</v>
      </c>
      <c r="F49" s="42">
        <v>2</v>
      </c>
      <c r="G49" s="21">
        <v>158</v>
      </c>
      <c r="H49" s="42">
        <v>2</v>
      </c>
      <c r="I49" s="21">
        <v>169</v>
      </c>
      <c r="J49" s="42">
        <v>2</v>
      </c>
      <c r="K49" s="21">
        <v>245</v>
      </c>
      <c r="L49" s="42">
        <v>2</v>
      </c>
      <c r="M49" s="21">
        <v>402</v>
      </c>
      <c r="N49" s="42">
        <v>2</v>
      </c>
      <c r="O49" s="21">
        <v>610</v>
      </c>
      <c r="P49" s="42">
        <v>2</v>
      </c>
      <c r="Q49" s="21">
        <v>885</v>
      </c>
      <c r="R49" s="42">
        <v>2</v>
      </c>
      <c r="S49" s="21">
        <v>900</v>
      </c>
      <c r="T49" s="42">
        <v>2</v>
      </c>
      <c r="U49" s="21">
        <v>1130</v>
      </c>
      <c r="V49" s="42">
        <v>2</v>
      </c>
      <c r="W49" s="22">
        <v>2400</v>
      </c>
      <c r="X49" s="42">
        <v>2</v>
      </c>
      <c r="Y49" s="22">
        <v>4510</v>
      </c>
      <c r="Z49" s="42">
        <v>2</v>
      </c>
      <c r="AA49" s="22">
        <v>6020</v>
      </c>
      <c r="AB49" s="42">
        <v>2</v>
      </c>
      <c r="AC49" s="22">
        <v>8450</v>
      </c>
      <c r="AD49" s="42">
        <v>2</v>
      </c>
      <c r="AE49" s="22">
        <v>12500</v>
      </c>
      <c r="AF49" s="42">
        <v>2</v>
      </c>
      <c r="AG49" s="22">
        <v>18000</v>
      </c>
      <c r="AH49" s="42">
        <v>2</v>
      </c>
      <c r="AI49" s="22">
        <v>2400</v>
      </c>
      <c r="AJ49" s="42">
        <v>2</v>
      </c>
      <c r="AK49" s="22">
        <v>12400</v>
      </c>
      <c r="AL49" s="42">
        <v>2</v>
      </c>
      <c r="AM49" s="22">
        <v>21000</v>
      </c>
      <c r="AN49" s="42">
        <v>2</v>
      </c>
      <c r="AO49" s="22">
        <v>28300</v>
      </c>
      <c r="AP49" s="42">
        <v>2</v>
      </c>
      <c r="AQ49" s="22">
        <v>49300</v>
      </c>
      <c r="AR49" s="42">
        <v>2</v>
      </c>
      <c r="AS49" s="31">
        <v>680</v>
      </c>
      <c r="AT49" s="42">
        <v>25</v>
      </c>
      <c r="AU49" s="31">
        <v>1400</v>
      </c>
      <c r="AV49" s="42">
        <v>25</v>
      </c>
      <c r="AW49" s="31">
        <v>200</v>
      </c>
      <c r="AX49" s="42">
        <v>25</v>
      </c>
      <c r="AY49" s="31">
        <v>420</v>
      </c>
      <c r="AZ49" s="42">
        <v>25</v>
      </c>
      <c r="BA49" s="31">
        <v>1800</v>
      </c>
      <c r="BB49" s="42">
        <v>25</v>
      </c>
      <c r="BC49" s="31">
        <v>5000</v>
      </c>
      <c r="BD49" s="42">
        <v>25</v>
      </c>
      <c r="BE49" s="31">
        <v>5500</v>
      </c>
      <c r="BF49" s="42">
        <v>25</v>
      </c>
      <c r="BG49" s="31">
        <v>5000</v>
      </c>
      <c r="BH49" s="42">
        <v>25</v>
      </c>
    </row>
    <row r="50" spans="1:60">
      <c r="A50" s="21">
        <v>118</v>
      </c>
      <c r="B50" s="42">
        <v>1</v>
      </c>
      <c r="C50" s="21">
        <v>127</v>
      </c>
      <c r="D50" s="42">
        <v>1</v>
      </c>
      <c r="E50" s="21">
        <v>191</v>
      </c>
      <c r="F50" s="42">
        <v>1</v>
      </c>
      <c r="G50" s="21">
        <v>159</v>
      </c>
      <c r="H50" s="42">
        <v>1</v>
      </c>
      <c r="I50" s="21">
        <v>170</v>
      </c>
      <c r="J50" s="42">
        <v>1</v>
      </c>
      <c r="K50" s="21">
        <v>246</v>
      </c>
      <c r="L50" s="42">
        <v>1</v>
      </c>
      <c r="M50" s="21">
        <v>403</v>
      </c>
      <c r="N50" s="42">
        <v>1</v>
      </c>
      <c r="O50" s="21">
        <v>611</v>
      </c>
      <c r="P50" s="42">
        <v>1</v>
      </c>
      <c r="Q50" s="21">
        <v>886</v>
      </c>
      <c r="R50" s="42">
        <v>1</v>
      </c>
      <c r="S50" s="21">
        <v>901</v>
      </c>
      <c r="T50" s="42">
        <v>1</v>
      </c>
      <c r="U50" s="21">
        <v>1131</v>
      </c>
      <c r="V50" s="42">
        <v>1</v>
      </c>
      <c r="W50" s="22">
        <v>2401</v>
      </c>
      <c r="X50" s="42">
        <v>1</v>
      </c>
      <c r="Y50" s="22">
        <v>4511</v>
      </c>
      <c r="Z50" s="42">
        <v>1</v>
      </c>
      <c r="AA50" s="22">
        <v>6021</v>
      </c>
      <c r="AB50" s="42">
        <v>1</v>
      </c>
      <c r="AC50" s="22">
        <v>8451</v>
      </c>
      <c r="AD50" s="42">
        <v>1</v>
      </c>
      <c r="AE50" s="22">
        <v>12501</v>
      </c>
      <c r="AF50" s="42">
        <v>1</v>
      </c>
      <c r="AG50" s="22">
        <v>18001</v>
      </c>
      <c r="AH50" s="42">
        <v>1</v>
      </c>
      <c r="AI50" s="22">
        <v>2401</v>
      </c>
      <c r="AJ50" s="42">
        <v>1</v>
      </c>
      <c r="AK50" s="22">
        <v>12401</v>
      </c>
      <c r="AL50" s="42">
        <v>1</v>
      </c>
      <c r="AM50" s="22">
        <v>21001</v>
      </c>
      <c r="AN50" s="42">
        <v>1</v>
      </c>
      <c r="AO50" s="22">
        <v>28301</v>
      </c>
      <c r="AP50" s="42">
        <v>1</v>
      </c>
      <c r="AQ50" s="22">
        <v>49301</v>
      </c>
      <c r="AR50" s="42">
        <v>1</v>
      </c>
      <c r="AS50" s="31"/>
      <c r="AT50" s="42"/>
      <c r="AU50" s="31"/>
      <c r="AV50" s="42"/>
      <c r="AW50" s="31"/>
      <c r="AX50" s="42"/>
      <c r="AY50" s="31"/>
      <c r="AZ50" s="42"/>
      <c r="BA50" s="31"/>
      <c r="BB50" s="42"/>
      <c r="BC50" s="31"/>
      <c r="BD50" s="42"/>
      <c r="BE50" s="31"/>
      <c r="BF50" s="42"/>
      <c r="BG50" s="31"/>
      <c r="BH50" s="42"/>
    </row>
    <row r="51" spans="1:60">
      <c r="A51" s="25" t="s">
        <v>4</v>
      </c>
      <c r="B51" s="43" t="s">
        <v>15</v>
      </c>
      <c r="C51" s="25" t="s">
        <v>22</v>
      </c>
      <c r="D51" s="43" t="s">
        <v>15</v>
      </c>
      <c r="E51" s="25" t="s">
        <v>48</v>
      </c>
      <c r="F51" s="43" t="s">
        <v>15</v>
      </c>
      <c r="G51" s="25" t="s">
        <v>28</v>
      </c>
      <c r="H51" s="43" t="s">
        <v>15</v>
      </c>
      <c r="I51" s="25" t="s">
        <v>42</v>
      </c>
      <c r="J51" s="43" t="s">
        <v>15</v>
      </c>
      <c r="K51" s="25" t="s">
        <v>47</v>
      </c>
      <c r="L51" s="43" t="s">
        <v>15</v>
      </c>
      <c r="M51" s="25" t="s">
        <v>23</v>
      </c>
      <c r="N51" s="43" t="s">
        <v>15</v>
      </c>
      <c r="O51" s="25" t="s">
        <v>5</v>
      </c>
      <c r="P51" s="43" t="s">
        <v>15</v>
      </c>
      <c r="Q51" s="25" t="s">
        <v>51</v>
      </c>
      <c r="R51" s="43" t="s">
        <v>15</v>
      </c>
      <c r="S51" s="25" t="s">
        <v>52</v>
      </c>
      <c r="T51" s="43" t="s">
        <v>15</v>
      </c>
      <c r="U51" s="25" t="s">
        <v>53</v>
      </c>
      <c r="V51" s="43" t="s">
        <v>15</v>
      </c>
      <c r="W51" s="28" t="s">
        <v>7</v>
      </c>
      <c r="X51" s="43" t="s">
        <v>15</v>
      </c>
      <c r="Y51" s="28" t="s">
        <v>24</v>
      </c>
      <c r="Z51" s="43" t="s">
        <v>15</v>
      </c>
      <c r="AA51" s="28" t="s">
        <v>24</v>
      </c>
      <c r="AB51" s="43" t="s">
        <v>15</v>
      </c>
      <c r="AC51" s="28" t="s">
        <v>55</v>
      </c>
      <c r="AD51" s="43" t="s">
        <v>15</v>
      </c>
      <c r="AE51" s="28" t="s">
        <v>35</v>
      </c>
      <c r="AF51" s="43" t="s">
        <v>15</v>
      </c>
      <c r="AG51" s="28" t="s">
        <v>44</v>
      </c>
      <c r="AH51" s="43" t="s">
        <v>15</v>
      </c>
      <c r="AI51" s="28" t="s">
        <v>59</v>
      </c>
      <c r="AJ51" s="43" t="s">
        <v>15</v>
      </c>
      <c r="AK51" s="28" t="s">
        <v>56</v>
      </c>
      <c r="AL51" s="43" t="s">
        <v>15</v>
      </c>
      <c r="AM51" s="28" t="s">
        <v>57</v>
      </c>
      <c r="AN51" s="43" t="s">
        <v>15</v>
      </c>
      <c r="AO51" s="28" t="s">
        <v>45</v>
      </c>
      <c r="AP51" s="43" t="s">
        <v>15</v>
      </c>
      <c r="AQ51" s="28" t="s">
        <v>45</v>
      </c>
      <c r="AR51" s="43" t="s">
        <v>15</v>
      </c>
      <c r="AS51" s="29" t="s">
        <v>29</v>
      </c>
      <c r="AT51" s="43" t="s">
        <v>15</v>
      </c>
      <c r="AU51" s="29" t="s">
        <v>37</v>
      </c>
      <c r="AV51" s="43" t="s">
        <v>15</v>
      </c>
      <c r="AW51" s="29" t="s">
        <v>30</v>
      </c>
      <c r="AX51" s="43" t="s">
        <v>15</v>
      </c>
      <c r="AY51" s="29" t="s">
        <v>31</v>
      </c>
      <c r="AZ51" s="43" t="s">
        <v>15</v>
      </c>
      <c r="BA51" s="29" t="s">
        <v>32</v>
      </c>
      <c r="BB51" s="43" t="s">
        <v>15</v>
      </c>
      <c r="BC51" s="29" t="s">
        <v>33</v>
      </c>
      <c r="BD51" s="43" t="s">
        <v>15</v>
      </c>
      <c r="BE51" s="29" t="s">
        <v>34</v>
      </c>
      <c r="BF51" s="43" t="s">
        <v>15</v>
      </c>
      <c r="BG51" s="29" t="s">
        <v>13</v>
      </c>
      <c r="BH51" s="43" t="s">
        <v>15</v>
      </c>
    </row>
  </sheetData>
  <phoneticPr fontId="0" type="noConversion"/>
  <printOptions verticalCentered="1"/>
  <pageMargins left="0.19685039370078741" right="0.19685039370078741" top="0.19685039370078741" bottom="0.19685039370078741" header="0.51181102362204722" footer="0.51181102362204722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 codeName="Feuil27"/>
  <dimension ref="A1:BH51"/>
  <sheetViews>
    <sheetView topLeftCell="AT1" workbookViewId="0">
      <pane ySplit="1" topLeftCell="A27" activePane="bottomLeft" state="frozen"/>
      <selection pane="bottomLeft" activeCell="BG33" sqref="BG33"/>
    </sheetView>
  </sheetViews>
  <sheetFormatPr baseColWidth="10" defaultColWidth="11" defaultRowHeight="15.75"/>
  <cols>
    <col min="1" max="1" width="3.875" style="19" bestFit="1" customWidth="1"/>
    <col min="2" max="2" width="3.5" style="44" bestFit="1" customWidth="1"/>
    <col min="3" max="3" width="3.875" style="19" bestFit="1" customWidth="1"/>
    <col min="4" max="4" width="3.5" style="44" bestFit="1" customWidth="1"/>
    <col min="5" max="5" width="4.625" style="19" bestFit="1" customWidth="1"/>
    <col min="6" max="6" width="3.5" style="44" bestFit="1" customWidth="1"/>
    <col min="7" max="7" width="5.625" style="19" bestFit="1" customWidth="1"/>
    <col min="8" max="8" width="3.5" style="44" bestFit="1" customWidth="1"/>
    <col min="9" max="9" width="5.625" style="19" bestFit="1" customWidth="1"/>
    <col min="10" max="10" width="3.5" style="44" bestFit="1" customWidth="1"/>
    <col min="11" max="11" width="6.375" style="19" bestFit="1" customWidth="1"/>
    <col min="12" max="12" width="3.5" style="44" bestFit="1" customWidth="1"/>
    <col min="13" max="13" width="4.625" style="19" bestFit="1" customWidth="1"/>
    <col min="14" max="14" width="3.5" style="44" bestFit="1" customWidth="1"/>
    <col min="15" max="15" width="4.625" style="19" bestFit="1" customWidth="1"/>
    <col min="16" max="16" width="3.5" style="44" bestFit="1" customWidth="1"/>
    <col min="17" max="17" width="6" style="19" bestFit="1" customWidth="1"/>
    <col min="18" max="18" width="3.5" style="44" bestFit="1" customWidth="1"/>
    <col min="19" max="19" width="4.625" style="19" bestFit="1" customWidth="1"/>
    <col min="20" max="20" width="3.5" style="44" bestFit="1" customWidth="1"/>
    <col min="21" max="21" width="6" style="19" bestFit="1" customWidth="1"/>
    <col min="22" max="22" width="3.5" style="44" bestFit="1" customWidth="1"/>
    <col min="23" max="23" width="4.875" style="19" bestFit="1" customWidth="1"/>
    <col min="24" max="24" width="3.5" style="44" bestFit="1" customWidth="1"/>
    <col min="25" max="25" width="5.375" style="19" bestFit="1" customWidth="1"/>
    <col min="26" max="26" width="3.5" style="44" bestFit="1" customWidth="1"/>
    <col min="27" max="27" width="5.375" style="19" bestFit="1" customWidth="1"/>
    <col min="28" max="28" width="3.5" style="44" bestFit="1" customWidth="1"/>
    <col min="29" max="29" width="5.375" style="19" bestFit="1" customWidth="1"/>
    <col min="30" max="30" width="3.5" style="44" bestFit="1" customWidth="1"/>
    <col min="31" max="31" width="5.375" style="19" bestFit="1" customWidth="1"/>
    <col min="32" max="32" width="3.5" style="44" bestFit="1" customWidth="1"/>
    <col min="33" max="33" width="5.375" style="19" bestFit="1" customWidth="1"/>
    <col min="34" max="34" width="3.5" style="44" bestFit="1" customWidth="1"/>
    <col min="35" max="35" width="5.375" style="19" bestFit="1" customWidth="1"/>
    <col min="36" max="36" width="3.5" style="44" bestFit="1" customWidth="1"/>
    <col min="37" max="37" width="9" style="19" bestFit="1" customWidth="1"/>
    <col min="38" max="38" width="3.5" style="44" bestFit="1" customWidth="1"/>
    <col min="39" max="39" width="9" style="19" bestFit="1" customWidth="1"/>
    <col min="40" max="40" width="3.5" style="44" bestFit="1" customWidth="1"/>
    <col min="41" max="41" width="9" style="19" bestFit="1" customWidth="1"/>
    <col min="42" max="42" width="3.5" style="44" bestFit="1" customWidth="1"/>
    <col min="43" max="43" width="9" style="19" bestFit="1" customWidth="1"/>
    <col min="44" max="44" width="3.5" style="44" bestFit="1" customWidth="1"/>
    <col min="45" max="45" width="8.625" style="19" bestFit="1" customWidth="1"/>
    <col min="46" max="46" width="3.5" style="44" bestFit="1" customWidth="1"/>
    <col min="47" max="47" width="4.25" style="19" bestFit="1" customWidth="1"/>
    <col min="48" max="48" width="3.5" style="44" bestFit="1" customWidth="1"/>
    <col min="49" max="49" width="7.375" style="19" bestFit="1" customWidth="1"/>
    <col min="50" max="50" width="3.5" style="44" bestFit="1" customWidth="1"/>
    <col min="51" max="51" width="6.5" style="19" bestFit="1" customWidth="1"/>
    <col min="52" max="52" width="3.5" style="44" bestFit="1" customWidth="1"/>
    <col min="53" max="53" width="5.25" style="19" bestFit="1" customWidth="1"/>
    <col min="54" max="54" width="3.5" style="44" bestFit="1" customWidth="1"/>
    <col min="55" max="55" width="6.25" style="19" bestFit="1" customWidth="1"/>
    <col min="56" max="56" width="3.5" style="44" bestFit="1" customWidth="1"/>
    <col min="57" max="57" width="6.875" style="19" bestFit="1" customWidth="1"/>
    <col min="58" max="58" width="3.5" style="44" bestFit="1" customWidth="1"/>
    <col min="59" max="59" width="7.375" style="19" bestFit="1" customWidth="1"/>
    <col min="60" max="60" width="3.5" style="44" bestFit="1" customWidth="1"/>
  </cols>
  <sheetData>
    <row r="1" spans="1:60" ht="16.5" thickBot="1">
      <c r="A1" s="35" t="s">
        <v>4</v>
      </c>
      <c r="B1" s="40" t="s">
        <v>15</v>
      </c>
      <c r="C1" s="35" t="s">
        <v>22</v>
      </c>
      <c r="D1" s="40" t="s">
        <v>15</v>
      </c>
      <c r="E1" s="35" t="s">
        <v>48</v>
      </c>
      <c r="F1" s="40" t="s">
        <v>15</v>
      </c>
      <c r="G1" s="35" t="s">
        <v>28</v>
      </c>
      <c r="H1" s="40" t="s">
        <v>15</v>
      </c>
      <c r="I1" s="35" t="s">
        <v>42</v>
      </c>
      <c r="J1" s="40" t="s">
        <v>15</v>
      </c>
      <c r="K1" s="35" t="s">
        <v>58</v>
      </c>
      <c r="L1" s="40" t="s">
        <v>15</v>
      </c>
      <c r="M1" s="35" t="s">
        <v>49</v>
      </c>
      <c r="N1" s="40" t="s">
        <v>15</v>
      </c>
      <c r="O1" s="35" t="s">
        <v>5</v>
      </c>
      <c r="P1" s="40" t="s">
        <v>15</v>
      </c>
      <c r="Q1" s="35" t="s">
        <v>51</v>
      </c>
      <c r="R1" s="40" t="s">
        <v>15</v>
      </c>
      <c r="S1" s="35" t="s">
        <v>52</v>
      </c>
      <c r="T1" s="40" t="s">
        <v>15</v>
      </c>
      <c r="U1" s="35" t="s">
        <v>53</v>
      </c>
      <c r="V1" s="40" t="s">
        <v>15</v>
      </c>
      <c r="W1" s="38" t="s">
        <v>7</v>
      </c>
      <c r="X1" s="40" t="s">
        <v>15</v>
      </c>
      <c r="Y1" s="38" t="s">
        <v>54</v>
      </c>
      <c r="Z1" s="40" t="s">
        <v>15</v>
      </c>
      <c r="AA1" s="38" t="s">
        <v>24</v>
      </c>
      <c r="AB1" s="40" t="s">
        <v>15</v>
      </c>
      <c r="AC1" s="38" t="s">
        <v>55</v>
      </c>
      <c r="AD1" s="40" t="s">
        <v>15</v>
      </c>
      <c r="AE1" s="38" t="s">
        <v>35</v>
      </c>
      <c r="AF1" s="40" t="s">
        <v>15</v>
      </c>
      <c r="AG1" s="38" t="s">
        <v>44</v>
      </c>
      <c r="AH1" s="40" t="s">
        <v>15</v>
      </c>
      <c r="AI1" s="38" t="s">
        <v>59</v>
      </c>
      <c r="AJ1" s="40" t="s">
        <v>15</v>
      </c>
      <c r="AK1" s="38" t="s">
        <v>56</v>
      </c>
      <c r="AL1" s="40" t="s">
        <v>15</v>
      </c>
      <c r="AM1" s="38" t="s">
        <v>57</v>
      </c>
      <c r="AN1" s="40" t="s">
        <v>15</v>
      </c>
      <c r="AO1" s="38" t="s">
        <v>45</v>
      </c>
      <c r="AP1" s="40" t="s">
        <v>15</v>
      </c>
      <c r="AQ1" s="38" t="s">
        <v>50</v>
      </c>
      <c r="AR1" s="40" t="s">
        <v>15</v>
      </c>
      <c r="AS1" s="39" t="s">
        <v>29</v>
      </c>
      <c r="AT1" s="40" t="s">
        <v>15</v>
      </c>
      <c r="AU1" s="39" t="s">
        <v>37</v>
      </c>
      <c r="AV1" s="40" t="s">
        <v>15</v>
      </c>
      <c r="AW1" s="39" t="s">
        <v>30</v>
      </c>
      <c r="AX1" s="40" t="s">
        <v>15</v>
      </c>
      <c r="AY1" s="39" t="s">
        <v>31</v>
      </c>
      <c r="AZ1" s="40" t="s">
        <v>15</v>
      </c>
      <c r="BA1" s="39" t="s">
        <v>32</v>
      </c>
      <c r="BB1" s="40" t="s">
        <v>15</v>
      </c>
      <c r="BC1" s="39" t="s">
        <v>33</v>
      </c>
      <c r="BD1" s="40" t="s">
        <v>15</v>
      </c>
      <c r="BE1" s="39" t="s">
        <v>34</v>
      </c>
      <c r="BF1" s="40" t="s">
        <v>15</v>
      </c>
      <c r="BG1" s="39" t="s">
        <v>38</v>
      </c>
      <c r="BH1" s="40" t="s">
        <v>15</v>
      </c>
    </row>
    <row r="2" spans="1:60" ht="16.5" thickTop="1">
      <c r="A2" s="20">
        <v>0</v>
      </c>
      <c r="B2" s="41">
        <v>25</v>
      </c>
      <c r="C2" s="20">
        <v>0</v>
      </c>
      <c r="D2" s="41">
        <v>25</v>
      </c>
      <c r="E2" s="20">
        <v>0</v>
      </c>
      <c r="F2" s="41">
        <v>25</v>
      </c>
      <c r="G2" s="20">
        <v>0</v>
      </c>
      <c r="H2" s="41">
        <v>25</v>
      </c>
      <c r="I2" s="20">
        <v>0</v>
      </c>
      <c r="J2" s="41">
        <v>15</v>
      </c>
      <c r="K2" s="20">
        <v>0</v>
      </c>
      <c r="L2" s="41">
        <v>25</v>
      </c>
      <c r="M2" s="20">
        <v>0</v>
      </c>
      <c r="N2" s="41">
        <v>25</v>
      </c>
      <c r="O2" s="20">
        <v>0</v>
      </c>
      <c r="P2" s="41">
        <v>25</v>
      </c>
      <c r="Q2" s="20">
        <v>0</v>
      </c>
      <c r="R2" s="41">
        <v>25</v>
      </c>
      <c r="S2" s="20">
        <v>0</v>
      </c>
      <c r="T2" s="41">
        <v>25</v>
      </c>
      <c r="U2" s="20">
        <v>0</v>
      </c>
      <c r="V2" s="41">
        <v>25</v>
      </c>
      <c r="W2" s="33">
        <v>0</v>
      </c>
      <c r="X2" s="41">
        <v>25</v>
      </c>
      <c r="Y2" s="33">
        <v>0</v>
      </c>
      <c r="Z2" s="41">
        <v>25</v>
      </c>
      <c r="AA2" s="33">
        <v>0</v>
      </c>
      <c r="AB2" s="41">
        <v>25</v>
      </c>
      <c r="AC2" s="33">
        <v>0</v>
      </c>
      <c r="AD2" s="41">
        <v>25</v>
      </c>
      <c r="AE2" s="33">
        <v>0</v>
      </c>
      <c r="AF2" s="41">
        <v>25</v>
      </c>
      <c r="AG2" s="33">
        <v>0</v>
      </c>
      <c r="AH2" s="41">
        <v>25</v>
      </c>
      <c r="AI2" s="33">
        <v>0</v>
      </c>
      <c r="AJ2" s="41">
        <v>25</v>
      </c>
      <c r="AK2" s="33">
        <v>0</v>
      </c>
      <c r="AL2" s="41">
        <v>25</v>
      </c>
      <c r="AM2" s="33">
        <v>0</v>
      </c>
      <c r="AN2" s="41">
        <v>25</v>
      </c>
      <c r="AO2" s="33">
        <v>0</v>
      </c>
      <c r="AP2" s="41">
        <v>25</v>
      </c>
      <c r="AQ2" s="33">
        <v>0</v>
      </c>
      <c r="AR2" s="41">
        <v>25</v>
      </c>
      <c r="AS2" s="34">
        <v>0</v>
      </c>
      <c r="AT2" s="41">
        <v>1</v>
      </c>
      <c r="AU2" s="34">
        <v>0</v>
      </c>
      <c r="AV2" s="41">
        <v>1</v>
      </c>
      <c r="AW2" s="34">
        <v>0</v>
      </c>
      <c r="AX2" s="41">
        <v>1</v>
      </c>
      <c r="AY2" s="34">
        <v>0</v>
      </c>
      <c r="AZ2" s="41">
        <v>1</v>
      </c>
      <c r="BA2" s="34">
        <v>0</v>
      </c>
      <c r="BB2" s="41">
        <v>1</v>
      </c>
      <c r="BC2" s="34">
        <v>0</v>
      </c>
      <c r="BD2" s="41">
        <v>1</v>
      </c>
      <c r="BE2" s="34">
        <v>0</v>
      </c>
      <c r="BF2" s="41">
        <v>1</v>
      </c>
      <c r="BG2" s="34">
        <v>0</v>
      </c>
      <c r="BH2" s="41">
        <v>1</v>
      </c>
    </row>
    <row r="3" spans="1:60">
      <c r="A3" s="21">
        <v>56</v>
      </c>
      <c r="B3" s="42">
        <v>25</v>
      </c>
      <c r="C3" s="21">
        <v>65</v>
      </c>
      <c r="D3" s="42">
        <v>25</v>
      </c>
      <c r="E3" s="21">
        <v>102</v>
      </c>
      <c r="F3" s="42">
        <v>25</v>
      </c>
      <c r="G3" s="21">
        <v>66</v>
      </c>
      <c r="H3" s="42">
        <v>25</v>
      </c>
      <c r="I3" s="21">
        <v>77</v>
      </c>
      <c r="J3" s="42">
        <v>25</v>
      </c>
      <c r="K3" s="21">
        <v>133</v>
      </c>
      <c r="L3" s="42">
        <v>25</v>
      </c>
      <c r="M3" s="21">
        <v>210</v>
      </c>
      <c r="N3" s="42">
        <v>25</v>
      </c>
      <c r="O3" s="21">
        <v>340</v>
      </c>
      <c r="P3" s="42">
        <v>25</v>
      </c>
      <c r="Q3" s="21">
        <v>390</v>
      </c>
      <c r="R3" s="42">
        <v>25</v>
      </c>
      <c r="S3" s="21">
        <v>470</v>
      </c>
      <c r="T3" s="42">
        <v>25</v>
      </c>
      <c r="U3" s="21">
        <v>520</v>
      </c>
      <c r="V3" s="42">
        <v>25</v>
      </c>
      <c r="W3" s="22">
        <v>1020</v>
      </c>
      <c r="X3" s="42">
        <v>25</v>
      </c>
      <c r="Y3" s="22">
        <v>1480</v>
      </c>
      <c r="Z3" s="42">
        <v>25</v>
      </c>
      <c r="AA3" s="22">
        <v>2200</v>
      </c>
      <c r="AB3" s="42">
        <v>25</v>
      </c>
      <c r="AC3" s="22">
        <v>3400</v>
      </c>
      <c r="AD3" s="42">
        <v>25</v>
      </c>
      <c r="AE3" s="22">
        <v>5000</v>
      </c>
      <c r="AF3" s="42">
        <v>25</v>
      </c>
      <c r="AG3" s="22">
        <v>8100</v>
      </c>
      <c r="AH3" s="42">
        <v>25</v>
      </c>
      <c r="AI3" s="22">
        <v>14000</v>
      </c>
      <c r="AJ3" s="42">
        <v>25</v>
      </c>
      <c r="AK3" s="22">
        <v>4200</v>
      </c>
      <c r="AL3" s="42">
        <v>25</v>
      </c>
      <c r="AM3" s="22">
        <v>9000</v>
      </c>
      <c r="AN3" s="42">
        <v>25</v>
      </c>
      <c r="AO3" s="22">
        <v>12000</v>
      </c>
      <c r="AP3" s="42">
        <v>25</v>
      </c>
      <c r="AQ3" s="22">
        <v>20000</v>
      </c>
      <c r="AR3" s="42">
        <v>25</v>
      </c>
      <c r="AS3" s="31">
        <v>200</v>
      </c>
      <c r="AT3" s="42">
        <v>2</v>
      </c>
      <c r="AU3" s="31">
        <v>550</v>
      </c>
      <c r="AV3" s="42">
        <v>2</v>
      </c>
      <c r="AW3" s="31">
        <v>80</v>
      </c>
      <c r="AX3" s="42">
        <v>2</v>
      </c>
      <c r="AY3" s="31">
        <v>100</v>
      </c>
      <c r="AZ3" s="42">
        <v>2</v>
      </c>
      <c r="BA3" s="31">
        <v>325</v>
      </c>
      <c r="BB3" s="42">
        <v>2</v>
      </c>
      <c r="BC3" s="31">
        <v>1000</v>
      </c>
      <c r="BD3" s="42">
        <v>2</v>
      </c>
      <c r="BE3" s="31">
        <v>1300</v>
      </c>
      <c r="BF3" s="42">
        <v>2</v>
      </c>
      <c r="BG3" s="31">
        <v>1200</v>
      </c>
      <c r="BH3" s="42">
        <v>2</v>
      </c>
    </row>
    <row r="4" spans="1:60">
      <c r="A4" s="21">
        <v>57</v>
      </c>
      <c r="B4" s="42">
        <v>24</v>
      </c>
      <c r="C4" s="21">
        <v>66</v>
      </c>
      <c r="D4" s="42">
        <v>24</v>
      </c>
      <c r="E4" s="21">
        <v>103</v>
      </c>
      <c r="F4" s="42">
        <v>24</v>
      </c>
      <c r="G4" s="21">
        <v>67</v>
      </c>
      <c r="H4" s="42">
        <v>24</v>
      </c>
      <c r="I4" s="21">
        <v>78</v>
      </c>
      <c r="J4" s="42">
        <v>24</v>
      </c>
      <c r="K4" s="21">
        <v>134</v>
      </c>
      <c r="L4" s="42">
        <v>24</v>
      </c>
      <c r="M4" s="21">
        <v>211</v>
      </c>
      <c r="N4" s="42">
        <v>24</v>
      </c>
      <c r="O4" s="21">
        <v>341</v>
      </c>
      <c r="P4" s="42">
        <v>24</v>
      </c>
      <c r="Q4" s="21">
        <v>391</v>
      </c>
      <c r="R4" s="42">
        <v>24</v>
      </c>
      <c r="S4" s="21">
        <v>471</v>
      </c>
      <c r="T4" s="42">
        <v>24</v>
      </c>
      <c r="U4" s="21">
        <v>521</v>
      </c>
      <c r="V4" s="42">
        <v>24</v>
      </c>
      <c r="W4" s="22">
        <v>1021</v>
      </c>
      <c r="X4" s="42">
        <v>24</v>
      </c>
      <c r="Y4" s="22">
        <v>1481</v>
      </c>
      <c r="Z4" s="42">
        <v>24</v>
      </c>
      <c r="AA4" s="22">
        <v>2201</v>
      </c>
      <c r="AB4" s="42">
        <v>24</v>
      </c>
      <c r="AC4" s="22">
        <v>3401</v>
      </c>
      <c r="AD4" s="42">
        <v>24</v>
      </c>
      <c r="AE4" s="22">
        <v>5001</v>
      </c>
      <c r="AF4" s="42">
        <v>24</v>
      </c>
      <c r="AG4" s="22">
        <v>8101</v>
      </c>
      <c r="AH4" s="42">
        <v>24</v>
      </c>
      <c r="AI4" s="22">
        <v>14001</v>
      </c>
      <c r="AJ4" s="42">
        <v>24</v>
      </c>
      <c r="AK4" s="22">
        <v>4201</v>
      </c>
      <c r="AL4" s="42">
        <v>24</v>
      </c>
      <c r="AM4" s="22">
        <v>9001</v>
      </c>
      <c r="AN4" s="42">
        <v>24</v>
      </c>
      <c r="AO4" s="22">
        <v>12001</v>
      </c>
      <c r="AP4" s="42">
        <v>24</v>
      </c>
      <c r="AQ4" s="22">
        <v>20001</v>
      </c>
      <c r="AR4" s="42">
        <v>24</v>
      </c>
      <c r="AS4" s="31"/>
      <c r="AT4" s="42"/>
      <c r="AU4" s="31"/>
      <c r="AV4" s="42"/>
      <c r="AW4" s="31"/>
      <c r="AX4" s="42"/>
      <c r="AY4" s="31"/>
      <c r="AZ4" s="42"/>
      <c r="BA4" s="31"/>
      <c r="BB4" s="42"/>
      <c r="BC4" s="31"/>
      <c r="BD4" s="42"/>
      <c r="BE4" s="31"/>
      <c r="BF4" s="42"/>
      <c r="BG4" s="31"/>
      <c r="BH4" s="42"/>
    </row>
    <row r="5" spans="1:60">
      <c r="A5" s="21">
        <v>58</v>
      </c>
      <c r="B5" s="42">
        <v>24</v>
      </c>
      <c r="C5" s="21">
        <v>67</v>
      </c>
      <c r="D5" s="42">
        <v>24</v>
      </c>
      <c r="E5" s="21">
        <v>105</v>
      </c>
      <c r="F5" s="42">
        <v>24</v>
      </c>
      <c r="G5" s="21">
        <v>69</v>
      </c>
      <c r="H5" s="42">
        <v>24</v>
      </c>
      <c r="I5" s="21">
        <v>80</v>
      </c>
      <c r="J5" s="42">
        <v>24</v>
      </c>
      <c r="K5" s="21">
        <v>137</v>
      </c>
      <c r="L5" s="42">
        <v>24</v>
      </c>
      <c r="M5" s="21">
        <v>215</v>
      </c>
      <c r="N5" s="42">
        <v>24</v>
      </c>
      <c r="O5" s="21">
        <v>350</v>
      </c>
      <c r="P5" s="42">
        <v>24</v>
      </c>
      <c r="Q5" s="21">
        <v>410</v>
      </c>
      <c r="R5" s="42">
        <v>24</v>
      </c>
      <c r="S5" s="21">
        <v>490</v>
      </c>
      <c r="T5" s="42">
        <v>24</v>
      </c>
      <c r="U5" s="21">
        <v>535</v>
      </c>
      <c r="V5" s="42">
        <v>24</v>
      </c>
      <c r="W5" s="22">
        <v>1050</v>
      </c>
      <c r="X5" s="42">
        <v>24</v>
      </c>
      <c r="Y5" s="22">
        <v>1520</v>
      </c>
      <c r="Z5" s="42">
        <v>24</v>
      </c>
      <c r="AA5" s="22">
        <v>2250</v>
      </c>
      <c r="AB5" s="42">
        <v>24</v>
      </c>
      <c r="AC5" s="22">
        <v>3500</v>
      </c>
      <c r="AD5" s="42">
        <v>24</v>
      </c>
      <c r="AE5" s="22">
        <v>5100</v>
      </c>
      <c r="AF5" s="42">
        <v>24</v>
      </c>
      <c r="AG5" s="22">
        <v>8250</v>
      </c>
      <c r="AH5" s="42">
        <v>24</v>
      </c>
      <c r="AI5" s="22">
        <v>14300</v>
      </c>
      <c r="AJ5" s="42">
        <v>24</v>
      </c>
      <c r="AK5" s="22">
        <v>4300</v>
      </c>
      <c r="AL5" s="42">
        <v>24</v>
      </c>
      <c r="AM5" s="22">
        <v>9200</v>
      </c>
      <c r="AN5" s="42">
        <v>24</v>
      </c>
      <c r="AO5" s="22">
        <v>13000</v>
      </c>
      <c r="AP5" s="42">
        <v>24</v>
      </c>
      <c r="AQ5" s="22">
        <v>22000</v>
      </c>
      <c r="AR5" s="42">
        <v>24</v>
      </c>
      <c r="AS5" s="31">
        <v>220</v>
      </c>
      <c r="AT5" s="42">
        <v>3</v>
      </c>
      <c r="AU5" s="31">
        <v>600</v>
      </c>
      <c r="AV5" s="42">
        <v>3</v>
      </c>
      <c r="AW5" s="31">
        <v>85</v>
      </c>
      <c r="AX5" s="42">
        <v>3</v>
      </c>
      <c r="AY5" s="31">
        <v>120</v>
      </c>
      <c r="AZ5" s="42">
        <v>3</v>
      </c>
      <c r="BA5" s="31">
        <v>350</v>
      </c>
      <c r="BB5" s="42">
        <v>3</v>
      </c>
      <c r="BC5" s="31">
        <v>1100</v>
      </c>
      <c r="BD5" s="42">
        <v>3</v>
      </c>
      <c r="BE5" s="31">
        <v>1400</v>
      </c>
      <c r="BF5" s="42">
        <v>3</v>
      </c>
      <c r="BG5" s="31">
        <v>1300</v>
      </c>
      <c r="BH5" s="42">
        <v>3</v>
      </c>
    </row>
    <row r="6" spans="1:60">
      <c r="A6" s="21"/>
      <c r="B6" s="42">
        <v>23</v>
      </c>
      <c r="C6" s="21"/>
      <c r="D6" s="42">
        <v>23</v>
      </c>
      <c r="E6" s="21">
        <v>106</v>
      </c>
      <c r="F6" s="42">
        <v>23</v>
      </c>
      <c r="G6" s="21">
        <v>70</v>
      </c>
      <c r="H6" s="42">
        <v>23</v>
      </c>
      <c r="I6" s="21">
        <v>81</v>
      </c>
      <c r="J6" s="42">
        <v>23</v>
      </c>
      <c r="K6" s="21">
        <v>138</v>
      </c>
      <c r="L6" s="42">
        <v>23</v>
      </c>
      <c r="M6" s="21">
        <v>216</v>
      </c>
      <c r="N6" s="42">
        <v>23</v>
      </c>
      <c r="O6" s="21">
        <v>351</v>
      </c>
      <c r="P6" s="42">
        <v>23</v>
      </c>
      <c r="Q6" s="21">
        <v>411</v>
      </c>
      <c r="R6" s="42">
        <v>23</v>
      </c>
      <c r="S6" s="21">
        <v>491</v>
      </c>
      <c r="T6" s="42">
        <v>23</v>
      </c>
      <c r="U6" s="21">
        <v>536</v>
      </c>
      <c r="V6" s="42">
        <v>23</v>
      </c>
      <c r="W6" s="22">
        <v>1051</v>
      </c>
      <c r="X6" s="42">
        <v>23</v>
      </c>
      <c r="Y6" s="22">
        <v>1521</v>
      </c>
      <c r="Z6" s="42">
        <v>23</v>
      </c>
      <c r="AA6" s="22">
        <v>2251</v>
      </c>
      <c r="AB6" s="42">
        <v>23</v>
      </c>
      <c r="AC6" s="22">
        <v>3501</v>
      </c>
      <c r="AD6" s="42">
        <v>23</v>
      </c>
      <c r="AE6" s="22">
        <v>5101</v>
      </c>
      <c r="AF6" s="42">
        <v>23</v>
      </c>
      <c r="AG6" s="22">
        <v>8251</v>
      </c>
      <c r="AH6" s="42">
        <v>23</v>
      </c>
      <c r="AI6" s="22">
        <v>14301</v>
      </c>
      <c r="AJ6" s="42">
        <v>23</v>
      </c>
      <c r="AK6" s="22">
        <v>4301</v>
      </c>
      <c r="AL6" s="42">
        <v>23</v>
      </c>
      <c r="AM6" s="22">
        <v>9201</v>
      </c>
      <c r="AN6" s="42">
        <v>23</v>
      </c>
      <c r="AO6" s="22">
        <v>13001</v>
      </c>
      <c r="AP6" s="42">
        <v>23</v>
      </c>
      <c r="AQ6" s="22">
        <v>22001</v>
      </c>
      <c r="AR6" s="42">
        <v>23</v>
      </c>
      <c r="AS6" s="31"/>
      <c r="AT6" s="42"/>
      <c r="AU6" s="31"/>
      <c r="AV6" s="42"/>
      <c r="AW6" s="31"/>
      <c r="AX6" s="42"/>
      <c r="AY6" s="31"/>
      <c r="AZ6" s="42"/>
      <c r="BA6" s="31"/>
      <c r="BB6" s="42"/>
      <c r="BC6" s="31"/>
      <c r="BD6" s="42"/>
      <c r="BE6" s="31"/>
      <c r="BF6" s="42"/>
      <c r="BG6" s="31"/>
      <c r="BH6" s="42"/>
    </row>
    <row r="7" spans="1:60">
      <c r="A7" s="21">
        <v>59</v>
      </c>
      <c r="B7" s="42">
        <v>23</v>
      </c>
      <c r="C7" s="21">
        <v>68</v>
      </c>
      <c r="D7" s="42">
        <v>23</v>
      </c>
      <c r="E7" s="21">
        <v>108</v>
      </c>
      <c r="F7" s="42">
        <v>23</v>
      </c>
      <c r="G7" s="21">
        <v>72</v>
      </c>
      <c r="H7" s="42">
        <v>23</v>
      </c>
      <c r="I7" s="21">
        <v>83</v>
      </c>
      <c r="J7" s="42">
        <v>23</v>
      </c>
      <c r="K7" s="21">
        <v>141</v>
      </c>
      <c r="L7" s="42">
        <v>23</v>
      </c>
      <c r="M7" s="21">
        <v>220</v>
      </c>
      <c r="N7" s="42">
        <v>23</v>
      </c>
      <c r="O7" s="21">
        <v>360</v>
      </c>
      <c r="P7" s="42">
        <v>23</v>
      </c>
      <c r="Q7" s="21">
        <v>425</v>
      </c>
      <c r="R7" s="42">
        <v>23</v>
      </c>
      <c r="S7" s="21">
        <v>500</v>
      </c>
      <c r="T7" s="42">
        <v>23</v>
      </c>
      <c r="U7" s="21">
        <v>550</v>
      </c>
      <c r="V7" s="42">
        <v>23</v>
      </c>
      <c r="W7" s="22">
        <v>1080</v>
      </c>
      <c r="X7" s="42">
        <v>23</v>
      </c>
      <c r="Y7" s="22">
        <v>1560</v>
      </c>
      <c r="Z7" s="42">
        <v>23</v>
      </c>
      <c r="AA7" s="22">
        <v>2300</v>
      </c>
      <c r="AB7" s="42">
        <v>23</v>
      </c>
      <c r="AC7" s="22">
        <v>4000</v>
      </c>
      <c r="AD7" s="42">
        <v>23</v>
      </c>
      <c r="AE7" s="22">
        <v>5200</v>
      </c>
      <c r="AF7" s="42">
        <v>23</v>
      </c>
      <c r="AG7" s="22">
        <v>8400</v>
      </c>
      <c r="AH7" s="42">
        <v>23</v>
      </c>
      <c r="AI7" s="22">
        <v>15000</v>
      </c>
      <c r="AJ7" s="42">
        <v>23</v>
      </c>
      <c r="AK7" s="22">
        <v>4400</v>
      </c>
      <c r="AL7" s="42">
        <v>23</v>
      </c>
      <c r="AM7" s="22">
        <v>9400</v>
      </c>
      <c r="AN7" s="42">
        <v>23</v>
      </c>
      <c r="AO7" s="22">
        <v>14000</v>
      </c>
      <c r="AP7" s="42">
        <v>23</v>
      </c>
      <c r="AQ7" s="22">
        <v>24000</v>
      </c>
      <c r="AR7" s="42">
        <v>23</v>
      </c>
      <c r="AS7" s="31">
        <v>240</v>
      </c>
      <c r="AT7" s="42">
        <v>4</v>
      </c>
      <c r="AU7" s="31">
        <v>640</v>
      </c>
      <c r="AV7" s="42">
        <v>4</v>
      </c>
      <c r="AW7" s="31">
        <v>90</v>
      </c>
      <c r="AX7" s="42">
        <v>4</v>
      </c>
      <c r="AY7" s="31">
        <v>130</v>
      </c>
      <c r="AZ7" s="42">
        <v>4</v>
      </c>
      <c r="BA7" s="31">
        <v>375</v>
      </c>
      <c r="BB7" s="42">
        <v>4</v>
      </c>
      <c r="BC7" s="31">
        <v>1200</v>
      </c>
      <c r="BD7" s="42">
        <v>4</v>
      </c>
      <c r="BE7" s="31">
        <v>1500</v>
      </c>
      <c r="BF7" s="42">
        <v>4</v>
      </c>
      <c r="BG7" s="31">
        <v>1400</v>
      </c>
      <c r="BH7" s="42">
        <v>4</v>
      </c>
    </row>
    <row r="8" spans="1:60">
      <c r="A8" s="21"/>
      <c r="B8" s="42">
        <v>22</v>
      </c>
      <c r="C8" s="21"/>
      <c r="D8" s="42">
        <v>22</v>
      </c>
      <c r="E8" s="21">
        <v>109</v>
      </c>
      <c r="F8" s="42">
        <v>22</v>
      </c>
      <c r="G8" s="21">
        <v>73</v>
      </c>
      <c r="H8" s="42">
        <v>22</v>
      </c>
      <c r="I8" s="21">
        <v>84</v>
      </c>
      <c r="J8" s="42">
        <v>22</v>
      </c>
      <c r="K8" s="21">
        <v>142</v>
      </c>
      <c r="L8" s="42">
        <v>22</v>
      </c>
      <c r="M8" s="21">
        <v>221</v>
      </c>
      <c r="N8" s="42">
        <v>22</v>
      </c>
      <c r="O8" s="21">
        <v>361</v>
      </c>
      <c r="P8" s="42">
        <v>22</v>
      </c>
      <c r="Q8" s="21">
        <v>426</v>
      </c>
      <c r="R8" s="42">
        <v>22</v>
      </c>
      <c r="S8" s="21">
        <v>501</v>
      </c>
      <c r="T8" s="42">
        <v>22</v>
      </c>
      <c r="U8" s="21">
        <v>551</v>
      </c>
      <c r="V8" s="42">
        <v>22</v>
      </c>
      <c r="W8" s="22">
        <v>1081</v>
      </c>
      <c r="X8" s="42">
        <v>22</v>
      </c>
      <c r="Y8" s="22">
        <v>1561</v>
      </c>
      <c r="Z8" s="42">
        <v>22</v>
      </c>
      <c r="AA8" s="22">
        <v>2301</v>
      </c>
      <c r="AB8" s="42">
        <v>22</v>
      </c>
      <c r="AC8" s="22">
        <v>4001</v>
      </c>
      <c r="AD8" s="42">
        <v>22</v>
      </c>
      <c r="AE8" s="22">
        <v>5201</v>
      </c>
      <c r="AF8" s="42">
        <v>22</v>
      </c>
      <c r="AG8" s="22">
        <v>8401</v>
      </c>
      <c r="AH8" s="42">
        <v>22</v>
      </c>
      <c r="AI8" s="22">
        <v>15001</v>
      </c>
      <c r="AJ8" s="42">
        <v>22</v>
      </c>
      <c r="AK8" s="22">
        <v>4401</v>
      </c>
      <c r="AL8" s="42">
        <v>22</v>
      </c>
      <c r="AM8" s="22">
        <v>9401</v>
      </c>
      <c r="AN8" s="42">
        <v>22</v>
      </c>
      <c r="AO8" s="22">
        <v>14001</v>
      </c>
      <c r="AP8" s="42">
        <v>22</v>
      </c>
      <c r="AQ8" s="22">
        <v>24001</v>
      </c>
      <c r="AR8" s="42">
        <v>22</v>
      </c>
      <c r="AS8" s="31"/>
      <c r="AT8" s="42"/>
      <c r="AU8" s="31"/>
      <c r="AV8" s="42"/>
      <c r="AW8" s="31"/>
      <c r="AX8" s="42"/>
      <c r="AY8" s="31"/>
      <c r="AZ8" s="42"/>
      <c r="BA8" s="31"/>
      <c r="BB8" s="42"/>
      <c r="BC8" s="31"/>
      <c r="BD8" s="42"/>
      <c r="BE8" s="31"/>
      <c r="BF8" s="42"/>
      <c r="BG8" s="31"/>
      <c r="BH8" s="42"/>
    </row>
    <row r="9" spans="1:60">
      <c r="A9" s="21">
        <v>60</v>
      </c>
      <c r="B9" s="42">
        <v>22</v>
      </c>
      <c r="C9" s="21">
        <v>69</v>
      </c>
      <c r="D9" s="42">
        <v>22</v>
      </c>
      <c r="E9" s="21">
        <v>110</v>
      </c>
      <c r="F9" s="42">
        <v>22</v>
      </c>
      <c r="G9" s="21">
        <v>75</v>
      </c>
      <c r="H9" s="42">
        <v>22</v>
      </c>
      <c r="I9" s="21">
        <v>86</v>
      </c>
      <c r="J9" s="42">
        <v>22</v>
      </c>
      <c r="K9" s="21">
        <v>145</v>
      </c>
      <c r="L9" s="42">
        <v>22</v>
      </c>
      <c r="M9" s="21">
        <v>224</v>
      </c>
      <c r="N9" s="42">
        <v>22</v>
      </c>
      <c r="O9" s="21">
        <v>370</v>
      </c>
      <c r="P9" s="42">
        <v>22</v>
      </c>
      <c r="Q9" s="21">
        <v>440</v>
      </c>
      <c r="R9" s="42">
        <v>22</v>
      </c>
      <c r="S9" s="21">
        <v>510</v>
      </c>
      <c r="T9" s="42">
        <v>22</v>
      </c>
      <c r="U9" s="21">
        <v>575</v>
      </c>
      <c r="V9" s="42">
        <v>22</v>
      </c>
      <c r="W9" s="22">
        <v>1100</v>
      </c>
      <c r="X9" s="42">
        <v>22</v>
      </c>
      <c r="Y9" s="22">
        <v>2000</v>
      </c>
      <c r="Z9" s="42">
        <v>22</v>
      </c>
      <c r="AA9" s="22">
        <v>2330</v>
      </c>
      <c r="AB9" s="42">
        <v>22</v>
      </c>
      <c r="AC9" s="22">
        <v>4050</v>
      </c>
      <c r="AD9" s="42">
        <v>22</v>
      </c>
      <c r="AE9" s="22">
        <v>5300</v>
      </c>
      <c r="AF9" s="42">
        <v>22</v>
      </c>
      <c r="AG9" s="22">
        <v>8550</v>
      </c>
      <c r="AH9" s="42">
        <v>22</v>
      </c>
      <c r="AI9" s="22">
        <v>15300</v>
      </c>
      <c r="AJ9" s="42">
        <v>22</v>
      </c>
      <c r="AK9" s="22">
        <v>4500</v>
      </c>
      <c r="AL9" s="42">
        <v>22</v>
      </c>
      <c r="AM9" s="22">
        <v>10000</v>
      </c>
      <c r="AN9" s="42">
        <v>22</v>
      </c>
      <c r="AO9" s="22">
        <v>15000</v>
      </c>
      <c r="AP9" s="42">
        <v>22</v>
      </c>
      <c r="AQ9" s="22">
        <v>26000</v>
      </c>
      <c r="AR9" s="42">
        <v>22</v>
      </c>
      <c r="AS9" s="31">
        <v>260</v>
      </c>
      <c r="AT9" s="42">
        <v>5</v>
      </c>
      <c r="AU9" s="31">
        <v>670</v>
      </c>
      <c r="AV9" s="42">
        <v>5</v>
      </c>
      <c r="AW9" s="31">
        <v>95</v>
      </c>
      <c r="AX9" s="42">
        <v>5</v>
      </c>
      <c r="AY9" s="31">
        <v>140</v>
      </c>
      <c r="AZ9" s="42">
        <v>5</v>
      </c>
      <c r="BA9" s="31">
        <v>400</v>
      </c>
      <c r="BB9" s="42">
        <v>5</v>
      </c>
      <c r="BC9" s="31">
        <v>1300</v>
      </c>
      <c r="BD9" s="42">
        <v>5</v>
      </c>
      <c r="BE9" s="31">
        <v>1600</v>
      </c>
      <c r="BF9" s="42">
        <v>5</v>
      </c>
      <c r="BG9" s="31">
        <v>1500</v>
      </c>
      <c r="BH9" s="42">
        <v>5</v>
      </c>
    </row>
    <row r="10" spans="1:60">
      <c r="A10" s="21"/>
      <c r="B10" s="42">
        <v>21</v>
      </c>
      <c r="C10" s="21"/>
      <c r="D10" s="42">
        <v>21</v>
      </c>
      <c r="E10" s="21">
        <v>111</v>
      </c>
      <c r="F10" s="42">
        <v>21</v>
      </c>
      <c r="G10" s="21">
        <v>76</v>
      </c>
      <c r="H10" s="42">
        <v>21</v>
      </c>
      <c r="I10" s="21">
        <v>87</v>
      </c>
      <c r="J10" s="42">
        <v>21</v>
      </c>
      <c r="K10" s="21">
        <v>146</v>
      </c>
      <c r="L10" s="42">
        <v>21</v>
      </c>
      <c r="M10" s="21">
        <v>225</v>
      </c>
      <c r="N10" s="42">
        <v>21</v>
      </c>
      <c r="O10" s="21">
        <v>371</v>
      </c>
      <c r="P10" s="42">
        <v>21</v>
      </c>
      <c r="Q10" s="21">
        <v>441</v>
      </c>
      <c r="R10" s="42">
        <v>21</v>
      </c>
      <c r="S10" s="21">
        <v>511</v>
      </c>
      <c r="T10" s="42">
        <v>21</v>
      </c>
      <c r="U10" s="21">
        <v>576</v>
      </c>
      <c r="V10" s="42">
        <v>21</v>
      </c>
      <c r="W10" s="22">
        <v>1101</v>
      </c>
      <c r="X10" s="42">
        <v>21</v>
      </c>
      <c r="Y10" s="22">
        <v>2001</v>
      </c>
      <c r="Z10" s="42">
        <v>21</v>
      </c>
      <c r="AA10" s="22">
        <v>2331</v>
      </c>
      <c r="AB10" s="42">
        <v>21</v>
      </c>
      <c r="AC10" s="22">
        <v>4051</v>
      </c>
      <c r="AD10" s="42">
        <v>21</v>
      </c>
      <c r="AE10" s="22">
        <v>5301</v>
      </c>
      <c r="AF10" s="42">
        <v>21</v>
      </c>
      <c r="AG10" s="22">
        <v>8551</v>
      </c>
      <c r="AH10" s="42">
        <v>21</v>
      </c>
      <c r="AI10" s="22">
        <v>15301</v>
      </c>
      <c r="AJ10" s="42">
        <v>21</v>
      </c>
      <c r="AK10" s="22">
        <v>4501</v>
      </c>
      <c r="AL10" s="42">
        <v>21</v>
      </c>
      <c r="AM10" s="22">
        <v>10001</v>
      </c>
      <c r="AN10" s="42">
        <v>21</v>
      </c>
      <c r="AO10" s="22">
        <v>15001</v>
      </c>
      <c r="AP10" s="42">
        <v>21</v>
      </c>
      <c r="AQ10" s="22">
        <v>26001</v>
      </c>
      <c r="AR10" s="42">
        <v>21</v>
      </c>
      <c r="AS10" s="31"/>
      <c r="AT10" s="42"/>
      <c r="AU10" s="31"/>
      <c r="AV10" s="42"/>
      <c r="AW10" s="31"/>
      <c r="AX10" s="42"/>
      <c r="AY10" s="31"/>
      <c r="AZ10" s="42"/>
      <c r="BA10" s="31"/>
      <c r="BB10" s="42"/>
      <c r="BC10" s="31"/>
      <c r="BD10" s="42"/>
      <c r="BE10" s="31"/>
      <c r="BF10" s="42"/>
      <c r="BG10" s="31"/>
      <c r="BH10" s="42"/>
    </row>
    <row r="11" spans="1:60">
      <c r="A11" s="21">
        <v>61</v>
      </c>
      <c r="B11" s="42">
        <v>21</v>
      </c>
      <c r="C11" s="21">
        <v>70</v>
      </c>
      <c r="D11" s="42">
        <v>21</v>
      </c>
      <c r="E11" s="21">
        <v>112</v>
      </c>
      <c r="F11" s="42">
        <v>21</v>
      </c>
      <c r="G11" s="21">
        <v>78</v>
      </c>
      <c r="H11" s="42">
        <v>21</v>
      </c>
      <c r="I11" s="21">
        <v>89</v>
      </c>
      <c r="J11" s="42">
        <v>21</v>
      </c>
      <c r="K11" s="21">
        <v>150</v>
      </c>
      <c r="L11" s="42">
        <v>21</v>
      </c>
      <c r="M11" s="21">
        <v>228</v>
      </c>
      <c r="N11" s="42">
        <v>21</v>
      </c>
      <c r="O11" s="21">
        <v>380</v>
      </c>
      <c r="P11" s="42">
        <v>21</v>
      </c>
      <c r="Q11" s="21">
        <v>455</v>
      </c>
      <c r="R11" s="42">
        <v>21</v>
      </c>
      <c r="S11" s="21">
        <v>520</v>
      </c>
      <c r="T11" s="42">
        <v>21</v>
      </c>
      <c r="U11" s="21">
        <v>590</v>
      </c>
      <c r="V11" s="42">
        <v>21</v>
      </c>
      <c r="W11" s="22">
        <v>1120</v>
      </c>
      <c r="X11" s="42">
        <v>21</v>
      </c>
      <c r="Y11" s="22">
        <v>2020</v>
      </c>
      <c r="Z11" s="42">
        <v>21</v>
      </c>
      <c r="AA11" s="22">
        <v>2360</v>
      </c>
      <c r="AB11" s="42">
        <v>21</v>
      </c>
      <c r="AC11" s="22">
        <v>4100</v>
      </c>
      <c r="AD11" s="42">
        <v>21</v>
      </c>
      <c r="AE11" s="22">
        <v>5400</v>
      </c>
      <c r="AF11" s="42">
        <v>21</v>
      </c>
      <c r="AG11" s="22">
        <v>9100</v>
      </c>
      <c r="AH11" s="42">
        <v>21</v>
      </c>
      <c r="AI11" s="22">
        <v>16000</v>
      </c>
      <c r="AJ11" s="42">
        <v>21</v>
      </c>
      <c r="AK11" s="22">
        <v>5000</v>
      </c>
      <c r="AL11" s="42">
        <v>21</v>
      </c>
      <c r="AM11" s="22">
        <v>10200</v>
      </c>
      <c r="AN11" s="42">
        <v>21</v>
      </c>
      <c r="AO11" s="22">
        <v>16000</v>
      </c>
      <c r="AP11" s="42">
        <v>21</v>
      </c>
      <c r="AQ11" s="22">
        <v>27000</v>
      </c>
      <c r="AR11" s="42">
        <v>21</v>
      </c>
      <c r="AS11" s="31">
        <v>280</v>
      </c>
      <c r="AT11" s="42">
        <v>6</v>
      </c>
      <c r="AU11" s="31">
        <v>700</v>
      </c>
      <c r="AV11" s="42">
        <v>6</v>
      </c>
      <c r="AW11" s="31">
        <v>100</v>
      </c>
      <c r="AX11" s="42">
        <v>6</v>
      </c>
      <c r="AY11" s="31">
        <v>150</v>
      </c>
      <c r="AZ11" s="42">
        <v>6</v>
      </c>
      <c r="BA11" s="31">
        <v>425</v>
      </c>
      <c r="BB11" s="42">
        <v>6</v>
      </c>
      <c r="BC11" s="31">
        <v>1400</v>
      </c>
      <c r="BD11" s="42">
        <v>6</v>
      </c>
      <c r="BE11" s="31">
        <v>1700</v>
      </c>
      <c r="BF11" s="42">
        <v>6</v>
      </c>
      <c r="BG11" s="31">
        <v>1600</v>
      </c>
      <c r="BH11" s="42">
        <v>6</v>
      </c>
    </row>
    <row r="12" spans="1:60">
      <c r="A12" s="21"/>
      <c r="B12" s="42">
        <v>20</v>
      </c>
      <c r="C12" s="21"/>
      <c r="D12" s="42">
        <v>20</v>
      </c>
      <c r="E12" s="21">
        <v>113</v>
      </c>
      <c r="F12" s="42">
        <v>20</v>
      </c>
      <c r="G12" s="21">
        <v>79</v>
      </c>
      <c r="H12" s="42">
        <v>20</v>
      </c>
      <c r="I12" s="21">
        <v>90</v>
      </c>
      <c r="J12" s="42">
        <v>20</v>
      </c>
      <c r="K12" s="21">
        <v>151</v>
      </c>
      <c r="L12" s="42">
        <v>20</v>
      </c>
      <c r="M12" s="21">
        <v>229</v>
      </c>
      <c r="N12" s="42">
        <v>20</v>
      </c>
      <c r="O12" s="21">
        <v>381</v>
      </c>
      <c r="P12" s="42">
        <v>20</v>
      </c>
      <c r="Q12" s="21">
        <v>456</v>
      </c>
      <c r="R12" s="42">
        <v>20</v>
      </c>
      <c r="S12" s="21">
        <v>521</v>
      </c>
      <c r="T12" s="42">
        <v>20</v>
      </c>
      <c r="U12" s="21">
        <v>591</v>
      </c>
      <c r="V12" s="42">
        <v>20</v>
      </c>
      <c r="W12" s="22">
        <v>1121</v>
      </c>
      <c r="X12" s="42">
        <v>20</v>
      </c>
      <c r="Y12" s="22">
        <v>2021</v>
      </c>
      <c r="Z12" s="42">
        <v>20</v>
      </c>
      <c r="AA12" s="22">
        <v>2361</v>
      </c>
      <c r="AB12" s="42">
        <v>20</v>
      </c>
      <c r="AC12" s="22">
        <v>4101</v>
      </c>
      <c r="AD12" s="42">
        <v>20</v>
      </c>
      <c r="AE12" s="22">
        <v>5401</v>
      </c>
      <c r="AF12" s="42">
        <v>20</v>
      </c>
      <c r="AG12" s="22">
        <v>9101</v>
      </c>
      <c r="AH12" s="42">
        <v>20</v>
      </c>
      <c r="AI12" s="22">
        <v>16001</v>
      </c>
      <c r="AJ12" s="42">
        <v>20</v>
      </c>
      <c r="AK12" s="22">
        <v>5001</v>
      </c>
      <c r="AL12" s="42">
        <v>20</v>
      </c>
      <c r="AM12" s="22">
        <v>10201</v>
      </c>
      <c r="AN12" s="42">
        <v>20</v>
      </c>
      <c r="AO12" s="22">
        <v>16001</v>
      </c>
      <c r="AP12" s="42">
        <v>20</v>
      </c>
      <c r="AQ12" s="22">
        <v>27001</v>
      </c>
      <c r="AR12" s="42">
        <v>20</v>
      </c>
      <c r="AS12" s="31"/>
      <c r="AT12" s="42"/>
      <c r="AU12" s="31"/>
      <c r="AV12" s="42"/>
      <c r="AW12" s="31"/>
      <c r="AX12" s="42"/>
      <c r="AY12" s="31"/>
      <c r="AZ12" s="42"/>
      <c r="BA12" s="31"/>
      <c r="BB12" s="42"/>
      <c r="BC12" s="31"/>
      <c r="BD12" s="42"/>
      <c r="BE12" s="31"/>
      <c r="BF12" s="42"/>
      <c r="BG12" s="31"/>
      <c r="BH12" s="42"/>
    </row>
    <row r="13" spans="1:60">
      <c r="A13" s="21">
        <v>62</v>
      </c>
      <c r="B13" s="42">
        <v>20</v>
      </c>
      <c r="C13" s="21">
        <v>71</v>
      </c>
      <c r="D13" s="42">
        <v>20</v>
      </c>
      <c r="E13" s="21">
        <v>114</v>
      </c>
      <c r="F13" s="42">
        <v>20</v>
      </c>
      <c r="G13" s="21">
        <v>81</v>
      </c>
      <c r="H13" s="42">
        <v>20</v>
      </c>
      <c r="I13" s="21">
        <v>92</v>
      </c>
      <c r="J13" s="42">
        <v>20</v>
      </c>
      <c r="K13" s="21">
        <v>155</v>
      </c>
      <c r="L13" s="42">
        <v>20</v>
      </c>
      <c r="M13" s="21">
        <v>232</v>
      </c>
      <c r="N13" s="42">
        <v>20</v>
      </c>
      <c r="O13" s="21">
        <v>387</v>
      </c>
      <c r="P13" s="42">
        <v>20</v>
      </c>
      <c r="Q13" s="21">
        <v>470</v>
      </c>
      <c r="R13" s="42">
        <v>20</v>
      </c>
      <c r="S13" s="21">
        <v>530</v>
      </c>
      <c r="T13" s="42">
        <v>20</v>
      </c>
      <c r="U13" s="21">
        <v>600</v>
      </c>
      <c r="V13" s="42">
        <v>20</v>
      </c>
      <c r="W13" s="22">
        <v>1140</v>
      </c>
      <c r="X13" s="42">
        <v>20</v>
      </c>
      <c r="Y13" s="22">
        <v>2040</v>
      </c>
      <c r="Z13" s="42">
        <v>20</v>
      </c>
      <c r="AA13" s="22">
        <v>2390</v>
      </c>
      <c r="AB13" s="42">
        <v>20</v>
      </c>
      <c r="AC13" s="22">
        <v>4150</v>
      </c>
      <c r="AD13" s="42">
        <v>20</v>
      </c>
      <c r="AE13" s="22">
        <v>5500</v>
      </c>
      <c r="AF13" s="42">
        <v>20</v>
      </c>
      <c r="AG13" s="22">
        <v>9250</v>
      </c>
      <c r="AH13" s="42">
        <v>20</v>
      </c>
      <c r="AI13" s="22">
        <v>16300</v>
      </c>
      <c r="AJ13" s="42">
        <v>20</v>
      </c>
      <c r="AK13" s="22">
        <v>5100</v>
      </c>
      <c r="AL13" s="42">
        <v>20</v>
      </c>
      <c r="AM13" s="22">
        <v>10400</v>
      </c>
      <c r="AN13" s="42">
        <v>20</v>
      </c>
      <c r="AO13" s="22">
        <v>16300</v>
      </c>
      <c r="AP13" s="42">
        <v>20</v>
      </c>
      <c r="AQ13" s="22">
        <v>28000</v>
      </c>
      <c r="AR13" s="42">
        <v>20</v>
      </c>
      <c r="AS13" s="31">
        <v>300</v>
      </c>
      <c r="AT13" s="42">
        <v>7</v>
      </c>
      <c r="AU13" s="31">
        <v>730</v>
      </c>
      <c r="AV13" s="42">
        <v>7</v>
      </c>
      <c r="AW13" s="31">
        <v>105</v>
      </c>
      <c r="AX13" s="42">
        <v>7</v>
      </c>
      <c r="AY13" s="31">
        <v>160</v>
      </c>
      <c r="AZ13" s="42">
        <v>7</v>
      </c>
      <c r="BA13" s="31">
        <v>450</v>
      </c>
      <c r="BB13" s="42">
        <v>7</v>
      </c>
      <c r="BC13" s="31">
        <v>1500</v>
      </c>
      <c r="BD13" s="42">
        <v>7</v>
      </c>
      <c r="BE13" s="31">
        <v>1800</v>
      </c>
      <c r="BF13" s="42">
        <v>7</v>
      </c>
      <c r="BG13" s="31">
        <v>1700</v>
      </c>
      <c r="BH13" s="42">
        <v>7</v>
      </c>
    </row>
    <row r="14" spans="1:60">
      <c r="A14" s="21"/>
      <c r="B14" s="42">
        <v>19</v>
      </c>
      <c r="C14" s="21"/>
      <c r="D14" s="42">
        <v>19</v>
      </c>
      <c r="E14" s="21">
        <v>115</v>
      </c>
      <c r="F14" s="42">
        <v>19</v>
      </c>
      <c r="G14" s="21">
        <v>82</v>
      </c>
      <c r="H14" s="42">
        <v>19</v>
      </c>
      <c r="I14" s="21">
        <v>93</v>
      </c>
      <c r="J14" s="42">
        <v>19</v>
      </c>
      <c r="K14" s="21">
        <v>156</v>
      </c>
      <c r="L14" s="42">
        <v>19</v>
      </c>
      <c r="M14" s="21">
        <v>233</v>
      </c>
      <c r="N14" s="42">
        <v>19</v>
      </c>
      <c r="O14" s="21">
        <v>388</v>
      </c>
      <c r="P14" s="42">
        <v>19</v>
      </c>
      <c r="Q14" s="21">
        <v>471</v>
      </c>
      <c r="R14" s="42">
        <v>19</v>
      </c>
      <c r="S14" s="21">
        <v>531</v>
      </c>
      <c r="T14" s="42">
        <v>19</v>
      </c>
      <c r="U14" s="21">
        <v>601</v>
      </c>
      <c r="V14" s="42">
        <v>19</v>
      </c>
      <c r="W14" s="22">
        <v>1141</v>
      </c>
      <c r="X14" s="42">
        <v>19</v>
      </c>
      <c r="Y14" s="22">
        <v>2041</v>
      </c>
      <c r="Z14" s="42">
        <v>19</v>
      </c>
      <c r="AA14" s="22">
        <v>2391</v>
      </c>
      <c r="AB14" s="42">
        <v>19</v>
      </c>
      <c r="AC14" s="22">
        <v>4151</v>
      </c>
      <c r="AD14" s="42">
        <v>19</v>
      </c>
      <c r="AE14" s="22">
        <v>5501</v>
      </c>
      <c r="AF14" s="42">
        <v>19</v>
      </c>
      <c r="AG14" s="22">
        <v>9251</v>
      </c>
      <c r="AH14" s="42">
        <v>19</v>
      </c>
      <c r="AI14" s="22">
        <v>16301</v>
      </c>
      <c r="AJ14" s="42">
        <v>19</v>
      </c>
      <c r="AK14" s="22">
        <v>5101</v>
      </c>
      <c r="AL14" s="42">
        <v>19</v>
      </c>
      <c r="AM14" s="22">
        <v>10401</v>
      </c>
      <c r="AN14" s="42">
        <v>19</v>
      </c>
      <c r="AO14" s="22">
        <v>16301</v>
      </c>
      <c r="AP14" s="42">
        <v>19</v>
      </c>
      <c r="AQ14" s="22">
        <v>28001</v>
      </c>
      <c r="AR14" s="42">
        <v>19</v>
      </c>
      <c r="AS14" s="31"/>
      <c r="AT14" s="42"/>
      <c r="AU14" s="31"/>
      <c r="AV14" s="42"/>
      <c r="AW14" s="31"/>
      <c r="AX14" s="42"/>
      <c r="AY14" s="31"/>
      <c r="AZ14" s="42"/>
      <c r="BA14" s="31"/>
      <c r="BB14" s="42"/>
      <c r="BC14" s="31"/>
      <c r="BD14" s="42"/>
      <c r="BE14" s="31"/>
      <c r="BF14" s="42"/>
      <c r="BG14" s="31"/>
      <c r="BH14" s="42"/>
    </row>
    <row r="15" spans="1:60">
      <c r="A15" s="21">
        <v>63</v>
      </c>
      <c r="B15" s="42">
        <v>19</v>
      </c>
      <c r="C15" s="21">
        <v>72</v>
      </c>
      <c r="D15" s="42">
        <v>19</v>
      </c>
      <c r="E15" s="21">
        <v>116</v>
      </c>
      <c r="F15" s="42">
        <v>19</v>
      </c>
      <c r="G15" s="21">
        <v>84</v>
      </c>
      <c r="H15" s="42">
        <v>19</v>
      </c>
      <c r="I15" s="21">
        <v>95</v>
      </c>
      <c r="J15" s="42">
        <v>19</v>
      </c>
      <c r="K15" s="21">
        <v>160</v>
      </c>
      <c r="L15" s="42">
        <v>19</v>
      </c>
      <c r="M15" s="21">
        <v>236</v>
      </c>
      <c r="N15" s="42">
        <v>19</v>
      </c>
      <c r="O15" s="21">
        <v>394</v>
      </c>
      <c r="P15" s="42">
        <v>19</v>
      </c>
      <c r="Q15" s="21">
        <v>480</v>
      </c>
      <c r="R15" s="42">
        <v>19</v>
      </c>
      <c r="S15" s="21">
        <v>540</v>
      </c>
      <c r="T15" s="42">
        <v>19</v>
      </c>
      <c r="U15" s="21">
        <v>610</v>
      </c>
      <c r="V15" s="42">
        <v>19</v>
      </c>
      <c r="W15" s="22">
        <v>1160</v>
      </c>
      <c r="X15" s="42">
        <v>19</v>
      </c>
      <c r="Y15" s="22">
        <v>2060</v>
      </c>
      <c r="Z15" s="42">
        <v>19</v>
      </c>
      <c r="AA15" s="22">
        <v>2420</v>
      </c>
      <c r="AB15" s="42">
        <v>19</v>
      </c>
      <c r="AC15" s="22">
        <v>4200</v>
      </c>
      <c r="AD15" s="42">
        <v>19</v>
      </c>
      <c r="AE15" s="22">
        <v>6000</v>
      </c>
      <c r="AF15" s="42">
        <v>19</v>
      </c>
      <c r="AG15" s="22">
        <v>9400</v>
      </c>
      <c r="AH15" s="42">
        <v>19</v>
      </c>
      <c r="AI15" s="22">
        <v>17000</v>
      </c>
      <c r="AJ15" s="42">
        <v>19</v>
      </c>
      <c r="AK15" s="22">
        <v>5200</v>
      </c>
      <c r="AL15" s="42">
        <v>19</v>
      </c>
      <c r="AM15" s="22">
        <v>11000</v>
      </c>
      <c r="AN15" s="42">
        <v>19</v>
      </c>
      <c r="AO15" s="22">
        <v>17000</v>
      </c>
      <c r="AP15" s="42">
        <v>19</v>
      </c>
      <c r="AQ15" s="22">
        <v>29000</v>
      </c>
      <c r="AR15" s="42">
        <v>19</v>
      </c>
      <c r="AS15" s="31">
        <v>320</v>
      </c>
      <c r="AT15" s="42">
        <v>8</v>
      </c>
      <c r="AU15" s="31">
        <v>760</v>
      </c>
      <c r="AV15" s="42">
        <v>8</v>
      </c>
      <c r="AW15" s="31">
        <v>110</v>
      </c>
      <c r="AX15" s="42">
        <v>8</v>
      </c>
      <c r="AY15" s="31">
        <v>180</v>
      </c>
      <c r="AZ15" s="42">
        <v>8</v>
      </c>
      <c r="BA15" s="31">
        <v>475</v>
      </c>
      <c r="BB15" s="42">
        <v>8</v>
      </c>
      <c r="BC15" s="31">
        <v>1600</v>
      </c>
      <c r="BD15" s="42">
        <v>8</v>
      </c>
      <c r="BE15" s="31">
        <v>1900</v>
      </c>
      <c r="BF15" s="42">
        <v>8</v>
      </c>
      <c r="BG15" s="31">
        <v>1800</v>
      </c>
      <c r="BH15" s="42">
        <v>8</v>
      </c>
    </row>
    <row r="16" spans="1:60">
      <c r="A16" s="21"/>
      <c r="B16" s="42">
        <v>18</v>
      </c>
      <c r="C16" s="21"/>
      <c r="D16" s="42">
        <v>18</v>
      </c>
      <c r="E16" s="21">
        <v>117</v>
      </c>
      <c r="F16" s="42">
        <v>18</v>
      </c>
      <c r="G16" s="21">
        <v>85</v>
      </c>
      <c r="H16" s="42">
        <v>18</v>
      </c>
      <c r="I16" s="21">
        <v>94</v>
      </c>
      <c r="J16" s="42">
        <v>18</v>
      </c>
      <c r="K16" s="21">
        <v>161</v>
      </c>
      <c r="L16" s="42">
        <v>18</v>
      </c>
      <c r="M16" s="21">
        <v>237</v>
      </c>
      <c r="N16" s="42">
        <v>18</v>
      </c>
      <c r="O16" s="21">
        <v>395</v>
      </c>
      <c r="P16" s="42">
        <v>18</v>
      </c>
      <c r="Q16" s="21">
        <v>481</v>
      </c>
      <c r="R16" s="42">
        <v>18</v>
      </c>
      <c r="S16" s="21">
        <v>541</v>
      </c>
      <c r="T16" s="42">
        <v>18</v>
      </c>
      <c r="U16" s="21">
        <v>611</v>
      </c>
      <c r="V16" s="42">
        <v>18</v>
      </c>
      <c r="W16" s="22">
        <v>1161</v>
      </c>
      <c r="X16" s="42">
        <v>18</v>
      </c>
      <c r="Y16" s="22">
        <v>2061</v>
      </c>
      <c r="Z16" s="42">
        <v>18</v>
      </c>
      <c r="AA16" s="22">
        <v>2421</v>
      </c>
      <c r="AB16" s="42">
        <v>18</v>
      </c>
      <c r="AC16" s="22">
        <v>4201</v>
      </c>
      <c r="AD16" s="42">
        <v>18</v>
      </c>
      <c r="AE16" s="22">
        <v>6001</v>
      </c>
      <c r="AF16" s="42">
        <v>18</v>
      </c>
      <c r="AG16" s="22">
        <v>9401</v>
      </c>
      <c r="AH16" s="42">
        <v>18</v>
      </c>
      <c r="AI16" s="22">
        <v>17001</v>
      </c>
      <c r="AJ16" s="42">
        <v>18</v>
      </c>
      <c r="AK16" s="22">
        <v>5201</v>
      </c>
      <c r="AL16" s="42">
        <v>18</v>
      </c>
      <c r="AM16" s="22">
        <v>11001</v>
      </c>
      <c r="AN16" s="42">
        <v>18</v>
      </c>
      <c r="AO16" s="22">
        <v>17001</v>
      </c>
      <c r="AP16" s="42">
        <v>18</v>
      </c>
      <c r="AQ16" s="22">
        <v>29001</v>
      </c>
      <c r="AR16" s="42">
        <v>18</v>
      </c>
      <c r="AS16" s="31"/>
      <c r="AT16" s="42"/>
      <c r="AU16" s="31"/>
      <c r="AV16" s="42"/>
      <c r="AW16" s="31"/>
      <c r="AX16" s="42"/>
      <c r="AY16" s="31"/>
      <c r="AZ16" s="42"/>
      <c r="BA16" s="31"/>
      <c r="BB16" s="42"/>
      <c r="BC16" s="31"/>
      <c r="BD16" s="42"/>
      <c r="BE16" s="31"/>
      <c r="BF16" s="42"/>
      <c r="BG16" s="31"/>
      <c r="BH16" s="42"/>
    </row>
    <row r="17" spans="1:60">
      <c r="A17" s="21">
        <v>64</v>
      </c>
      <c r="B17" s="42">
        <v>18</v>
      </c>
      <c r="C17" s="21">
        <v>73</v>
      </c>
      <c r="D17" s="42">
        <v>18</v>
      </c>
      <c r="E17" s="21">
        <v>118</v>
      </c>
      <c r="F17" s="42">
        <v>18</v>
      </c>
      <c r="G17" s="21">
        <v>87</v>
      </c>
      <c r="H17" s="42">
        <v>18</v>
      </c>
      <c r="I17" s="21">
        <v>98</v>
      </c>
      <c r="J17" s="42">
        <v>18</v>
      </c>
      <c r="K17" s="21">
        <v>165</v>
      </c>
      <c r="L17" s="42">
        <v>18</v>
      </c>
      <c r="M17" s="21">
        <v>240</v>
      </c>
      <c r="N17" s="42">
        <v>18</v>
      </c>
      <c r="O17" s="21">
        <v>402</v>
      </c>
      <c r="P17" s="42">
        <v>18</v>
      </c>
      <c r="Q17" s="21">
        <v>490</v>
      </c>
      <c r="R17" s="42">
        <v>18</v>
      </c>
      <c r="S17" s="21">
        <v>550</v>
      </c>
      <c r="T17" s="42">
        <v>18</v>
      </c>
      <c r="U17" s="21">
        <v>620</v>
      </c>
      <c r="V17" s="42">
        <v>18</v>
      </c>
      <c r="W17" s="22">
        <v>1180</v>
      </c>
      <c r="X17" s="42">
        <v>18</v>
      </c>
      <c r="Y17" s="22">
        <v>2090</v>
      </c>
      <c r="Z17" s="42">
        <v>18</v>
      </c>
      <c r="AA17" s="22">
        <v>2460</v>
      </c>
      <c r="AB17" s="42">
        <v>18</v>
      </c>
      <c r="AC17" s="22">
        <v>4250</v>
      </c>
      <c r="AD17" s="42">
        <v>18</v>
      </c>
      <c r="AE17" s="22">
        <v>6100</v>
      </c>
      <c r="AF17" s="42">
        <v>18</v>
      </c>
      <c r="AG17" s="22">
        <v>10000</v>
      </c>
      <c r="AH17" s="42">
        <v>18</v>
      </c>
      <c r="AI17" s="22">
        <v>17300</v>
      </c>
      <c r="AJ17" s="42">
        <v>18</v>
      </c>
      <c r="AK17" s="22">
        <v>5300</v>
      </c>
      <c r="AL17" s="42">
        <v>18</v>
      </c>
      <c r="AM17" s="22">
        <v>11200</v>
      </c>
      <c r="AN17" s="42">
        <v>18</v>
      </c>
      <c r="AO17" s="22">
        <v>17300</v>
      </c>
      <c r="AP17" s="42">
        <v>18</v>
      </c>
      <c r="AQ17" s="22">
        <v>30000</v>
      </c>
      <c r="AR17" s="42">
        <v>18</v>
      </c>
      <c r="AS17" s="31">
        <v>340</v>
      </c>
      <c r="AT17" s="42">
        <v>9</v>
      </c>
      <c r="AU17" s="31">
        <v>790</v>
      </c>
      <c r="AV17" s="42">
        <v>9</v>
      </c>
      <c r="AW17" s="31">
        <v>115</v>
      </c>
      <c r="AX17" s="42">
        <v>9</v>
      </c>
      <c r="AY17" s="31">
        <v>200</v>
      </c>
      <c r="AZ17" s="42">
        <v>9</v>
      </c>
      <c r="BA17" s="31">
        <v>500</v>
      </c>
      <c r="BB17" s="42">
        <v>9</v>
      </c>
      <c r="BC17" s="31">
        <v>1700</v>
      </c>
      <c r="BD17" s="42">
        <v>9</v>
      </c>
      <c r="BE17" s="31">
        <v>2000</v>
      </c>
      <c r="BF17" s="42">
        <v>9</v>
      </c>
      <c r="BG17" s="31">
        <v>1900</v>
      </c>
      <c r="BH17" s="42">
        <v>9</v>
      </c>
    </row>
    <row r="18" spans="1:60">
      <c r="A18" s="21"/>
      <c r="B18" s="42">
        <v>17</v>
      </c>
      <c r="C18" s="21"/>
      <c r="D18" s="42">
        <v>17</v>
      </c>
      <c r="E18" s="21">
        <v>119</v>
      </c>
      <c r="F18" s="42">
        <v>17</v>
      </c>
      <c r="G18" s="21">
        <v>88</v>
      </c>
      <c r="H18" s="42">
        <v>17</v>
      </c>
      <c r="I18" s="21">
        <v>99</v>
      </c>
      <c r="J18" s="42">
        <v>17</v>
      </c>
      <c r="K18" s="21">
        <v>166</v>
      </c>
      <c r="L18" s="42">
        <v>17</v>
      </c>
      <c r="M18" s="21">
        <v>241</v>
      </c>
      <c r="N18" s="42">
        <v>17</v>
      </c>
      <c r="O18" s="21">
        <v>403</v>
      </c>
      <c r="P18" s="42">
        <v>17</v>
      </c>
      <c r="Q18" s="21">
        <v>491</v>
      </c>
      <c r="R18" s="42">
        <v>17</v>
      </c>
      <c r="S18" s="21">
        <v>551</v>
      </c>
      <c r="T18" s="42">
        <v>17</v>
      </c>
      <c r="U18" s="21">
        <v>621</v>
      </c>
      <c r="V18" s="42">
        <v>17</v>
      </c>
      <c r="W18" s="22">
        <v>1181</v>
      </c>
      <c r="X18" s="42">
        <v>17</v>
      </c>
      <c r="Y18" s="22">
        <v>2091</v>
      </c>
      <c r="Z18" s="42">
        <v>17</v>
      </c>
      <c r="AA18" s="22">
        <v>2461</v>
      </c>
      <c r="AB18" s="42">
        <v>17</v>
      </c>
      <c r="AC18" s="22">
        <v>4251</v>
      </c>
      <c r="AD18" s="42">
        <v>17</v>
      </c>
      <c r="AE18" s="22">
        <v>6101</v>
      </c>
      <c r="AF18" s="42">
        <v>17</v>
      </c>
      <c r="AG18" s="22">
        <v>10001</v>
      </c>
      <c r="AH18" s="42">
        <v>17</v>
      </c>
      <c r="AI18" s="22">
        <v>17301</v>
      </c>
      <c r="AJ18" s="42">
        <v>17</v>
      </c>
      <c r="AK18" s="22">
        <v>5301</v>
      </c>
      <c r="AL18" s="42">
        <v>17</v>
      </c>
      <c r="AM18" s="22">
        <v>11201</v>
      </c>
      <c r="AN18" s="42">
        <v>17</v>
      </c>
      <c r="AO18" s="22">
        <v>17301</v>
      </c>
      <c r="AP18" s="42">
        <v>17</v>
      </c>
      <c r="AQ18" s="22">
        <v>30001</v>
      </c>
      <c r="AR18" s="42">
        <v>17</v>
      </c>
      <c r="AS18" s="31"/>
      <c r="AT18" s="42"/>
      <c r="AU18" s="31"/>
      <c r="AV18" s="42"/>
      <c r="AW18" s="31"/>
      <c r="AX18" s="42"/>
      <c r="AY18" s="31"/>
      <c r="AZ18" s="42"/>
      <c r="BA18" s="31"/>
      <c r="BB18" s="42"/>
      <c r="BC18" s="31"/>
      <c r="BD18" s="42"/>
      <c r="BE18" s="31"/>
      <c r="BF18" s="42"/>
      <c r="BG18" s="31"/>
      <c r="BH18" s="42"/>
    </row>
    <row r="19" spans="1:60">
      <c r="A19" s="21">
        <v>65</v>
      </c>
      <c r="B19" s="42">
        <v>17</v>
      </c>
      <c r="C19" s="21">
        <v>74</v>
      </c>
      <c r="D19" s="42">
        <v>17</v>
      </c>
      <c r="E19" s="21">
        <v>120</v>
      </c>
      <c r="F19" s="42">
        <v>17</v>
      </c>
      <c r="G19" s="21">
        <v>90</v>
      </c>
      <c r="H19" s="42">
        <v>17</v>
      </c>
      <c r="I19" s="21">
        <v>101</v>
      </c>
      <c r="J19" s="42">
        <v>17</v>
      </c>
      <c r="K19" s="21">
        <v>170</v>
      </c>
      <c r="L19" s="42">
        <v>17</v>
      </c>
      <c r="M19" s="21">
        <v>245</v>
      </c>
      <c r="N19" s="42">
        <v>17</v>
      </c>
      <c r="O19" s="21">
        <v>410</v>
      </c>
      <c r="P19" s="42">
        <v>17</v>
      </c>
      <c r="Q19" s="21">
        <v>500</v>
      </c>
      <c r="R19" s="42">
        <v>17</v>
      </c>
      <c r="S19" s="21">
        <v>560</v>
      </c>
      <c r="T19" s="42">
        <v>17</v>
      </c>
      <c r="U19" s="21">
        <v>630</v>
      </c>
      <c r="V19" s="42">
        <v>17</v>
      </c>
      <c r="W19" s="22">
        <v>1210</v>
      </c>
      <c r="X19" s="42">
        <v>17</v>
      </c>
      <c r="Y19" s="22">
        <v>2120</v>
      </c>
      <c r="Z19" s="42">
        <v>17</v>
      </c>
      <c r="AA19" s="22">
        <v>2500</v>
      </c>
      <c r="AB19" s="42">
        <v>17</v>
      </c>
      <c r="AC19" s="22">
        <v>4300</v>
      </c>
      <c r="AD19" s="42">
        <v>17</v>
      </c>
      <c r="AE19" s="22">
        <v>6200</v>
      </c>
      <c r="AF19" s="42">
        <v>17</v>
      </c>
      <c r="AG19" s="22">
        <v>10200</v>
      </c>
      <c r="AH19" s="42">
        <v>17</v>
      </c>
      <c r="AI19" s="22">
        <v>18000</v>
      </c>
      <c r="AJ19" s="42">
        <v>17</v>
      </c>
      <c r="AK19" s="22">
        <v>5450</v>
      </c>
      <c r="AL19" s="42">
        <v>17</v>
      </c>
      <c r="AM19" s="22">
        <v>11400</v>
      </c>
      <c r="AN19" s="42">
        <v>17</v>
      </c>
      <c r="AO19" s="22">
        <v>18000</v>
      </c>
      <c r="AP19" s="42">
        <v>17</v>
      </c>
      <c r="AQ19" s="22">
        <v>31000</v>
      </c>
      <c r="AR19" s="42">
        <v>17</v>
      </c>
      <c r="AS19" s="31">
        <v>360</v>
      </c>
      <c r="AT19" s="42">
        <v>10</v>
      </c>
      <c r="AU19" s="31">
        <v>820</v>
      </c>
      <c r="AV19" s="42">
        <v>10</v>
      </c>
      <c r="AW19" s="31">
        <v>120</v>
      </c>
      <c r="AX19" s="42">
        <v>10</v>
      </c>
      <c r="AY19" s="31">
        <v>220</v>
      </c>
      <c r="AZ19" s="42">
        <v>10</v>
      </c>
      <c r="BA19" s="31">
        <v>525</v>
      </c>
      <c r="BB19" s="42">
        <v>10</v>
      </c>
      <c r="BC19" s="31">
        <v>1800</v>
      </c>
      <c r="BD19" s="42">
        <v>10</v>
      </c>
      <c r="BE19" s="31">
        <v>2100</v>
      </c>
      <c r="BF19" s="42">
        <v>10</v>
      </c>
      <c r="BG19" s="31">
        <v>2000</v>
      </c>
      <c r="BH19" s="42">
        <v>10</v>
      </c>
    </row>
    <row r="20" spans="1:60">
      <c r="A20" s="21"/>
      <c r="B20" s="42">
        <v>16</v>
      </c>
      <c r="C20" s="21"/>
      <c r="D20" s="42">
        <v>16</v>
      </c>
      <c r="E20" s="21">
        <v>121</v>
      </c>
      <c r="F20" s="42">
        <v>16</v>
      </c>
      <c r="G20" s="21">
        <v>91</v>
      </c>
      <c r="H20" s="42">
        <v>16</v>
      </c>
      <c r="I20" s="21">
        <v>102</v>
      </c>
      <c r="J20" s="42">
        <v>16</v>
      </c>
      <c r="K20" s="21">
        <v>171</v>
      </c>
      <c r="L20" s="42">
        <v>16</v>
      </c>
      <c r="M20" s="21">
        <v>246</v>
      </c>
      <c r="N20" s="42">
        <v>16</v>
      </c>
      <c r="O20" s="21">
        <v>411</v>
      </c>
      <c r="P20" s="42">
        <v>16</v>
      </c>
      <c r="Q20" s="21">
        <v>501</v>
      </c>
      <c r="R20" s="42">
        <v>16</v>
      </c>
      <c r="S20" s="21">
        <v>561</v>
      </c>
      <c r="T20" s="42">
        <v>16</v>
      </c>
      <c r="U20" s="21">
        <v>631</v>
      </c>
      <c r="V20" s="42">
        <v>16</v>
      </c>
      <c r="W20" s="22">
        <v>1211</v>
      </c>
      <c r="X20" s="42">
        <v>16</v>
      </c>
      <c r="Y20" s="22">
        <v>2121</v>
      </c>
      <c r="Z20" s="42">
        <v>16</v>
      </c>
      <c r="AA20" s="22">
        <v>2501</v>
      </c>
      <c r="AB20" s="42">
        <v>16</v>
      </c>
      <c r="AC20" s="22">
        <v>4301</v>
      </c>
      <c r="AD20" s="42">
        <v>16</v>
      </c>
      <c r="AE20" s="22">
        <v>6201</v>
      </c>
      <c r="AF20" s="42">
        <v>16</v>
      </c>
      <c r="AG20" s="22">
        <v>10201</v>
      </c>
      <c r="AH20" s="42">
        <v>16</v>
      </c>
      <c r="AI20" s="22">
        <v>18001</v>
      </c>
      <c r="AJ20" s="42">
        <v>16</v>
      </c>
      <c r="AK20" s="22">
        <v>5451</v>
      </c>
      <c r="AL20" s="42">
        <v>16</v>
      </c>
      <c r="AM20" s="22">
        <v>11401</v>
      </c>
      <c r="AN20" s="42">
        <v>16</v>
      </c>
      <c r="AO20" s="22">
        <v>18001</v>
      </c>
      <c r="AP20" s="42">
        <v>16</v>
      </c>
      <c r="AQ20" s="22">
        <v>31001</v>
      </c>
      <c r="AR20" s="42">
        <v>16</v>
      </c>
      <c r="AS20" s="31"/>
      <c r="AT20" s="42"/>
      <c r="AU20" s="31"/>
      <c r="AV20" s="42"/>
      <c r="AW20" s="31"/>
      <c r="AX20" s="42"/>
      <c r="AY20" s="31"/>
      <c r="AZ20" s="42"/>
      <c r="BA20" s="31"/>
      <c r="BB20" s="42"/>
      <c r="BC20" s="31"/>
      <c r="BD20" s="42"/>
      <c r="BE20" s="31"/>
      <c r="BF20" s="42"/>
      <c r="BG20" s="31"/>
      <c r="BH20" s="42"/>
    </row>
    <row r="21" spans="1:60">
      <c r="A21" s="21">
        <v>66</v>
      </c>
      <c r="B21" s="42">
        <v>16</v>
      </c>
      <c r="C21" s="21">
        <v>75</v>
      </c>
      <c r="D21" s="42">
        <v>16</v>
      </c>
      <c r="E21" s="21">
        <v>122</v>
      </c>
      <c r="F21" s="42">
        <v>16</v>
      </c>
      <c r="G21" s="21">
        <v>94</v>
      </c>
      <c r="H21" s="42">
        <v>16</v>
      </c>
      <c r="I21" s="21">
        <v>105</v>
      </c>
      <c r="J21" s="42">
        <v>16</v>
      </c>
      <c r="K21" s="21">
        <v>175</v>
      </c>
      <c r="L21" s="42">
        <v>16</v>
      </c>
      <c r="M21" s="21">
        <v>250</v>
      </c>
      <c r="N21" s="42">
        <v>16</v>
      </c>
      <c r="O21" s="21">
        <v>418</v>
      </c>
      <c r="P21" s="42">
        <v>16</v>
      </c>
      <c r="Q21" s="21">
        <v>515</v>
      </c>
      <c r="R21" s="42">
        <v>16</v>
      </c>
      <c r="S21" s="21">
        <v>570</v>
      </c>
      <c r="T21" s="42">
        <v>16</v>
      </c>
      <c r="U21" s="21">
        <v>640</v>
      </c>
      <c r="V21" s="42">
        <v>16</v>
      </c>
      <c r="W21" s="22">
        <v>1240</v>
      </c>
      <c r="X21" s="42">
        <v>16</v>
      </c>
      <c r="Y21" s="22">
        <v>2150</v>
      </c>
      <c r="Z21" s="42">
        <v>16</v>
      </c>
      <c r="AA21" s="22">
        <v>2580</v>
      </c>
      <c r="AB21" s="42">
        <v>16</v>
      </c>
      <c r="AC21" s="22">
        <v>4400</v>
      </c>
      <c r="AD21" s="42">
        <v>16</v>
      </c>
      <c r="AE21" s="22">
        <v>6350</v>
      </c>
      <c r="AF21" s="42">
        <v>16</v>
      </c>
      <c r="AG21" s="22">
        <v>10400</v>
      </c>
      <c r="AH21" s="42">
        <v>16</v>
      </c>
      <c r="AI21" s="22">
        <v>18300</v>
      </c>
      <c r="AJ21" s="42">
        <v>16</v>
      </c>
      <c r="AK21" s="22">
        <v>6000</v>
      </c>
      <c r="AL21" s="42">
        <v>16</v>
      </c>
      <c r="AM21" s="22">
        <v>12000</v>
      </c>
      <c r="AN21" s="42">
        <v>16</v>
      </c>
      <c r="AO21" s="22">
        <v>18300</v>
      </c>
      <c r="AP21" s="42">
        <v>16</v>
      </c>
      <c r="AQ21" s="22">
        <v>32000</v>
      </c>
      <c r="AR21" s="42">
        <v>16</v>
      </c>
      <c r="AS21" s="31">
        <v>380</v>
      </c>
      <c r="AT21" s="42">
        <v>11</v>
      </c>
      <c r="AU21" s="31">
        <v>850</v>
      </c>
      <c r="AV21" s="42">
        <v>11</v>
      </c>
      <c r="AW21" s="31">
        <v>125</v>
      </c>
      <c r="AX21" s="42">
        <v>11</v>
      </c>
      <c r="AY21" s="31">
        <v>240</v>
      </c>
      <c r="AZ21" s="42">
        <v>11</v>
      </c>
      <c r="BA21" s="31">
        <v>550</v>
      </c>
      <c r="BB21" s="42">
        <v>11</v>
      </c>
      <c r="BC21" s="31">
        <v>1900</v>
      </c>
      <c r="BD21" s="42">
        <v>11</v>
      </c>
      <c r="BE21" s="31">
        <v>2200</v>
      </c>
      <c r="BF21" s="42">
        <v>11</v>
      </c>
      <c r="BG21" s="31">
        <v>2100</v>
      </c>
      <c r="BH21" s="42">
        <v>11</v>
      </c>
    </row>
    <row r="22" spans="1:60">
      <c r="A22" s="21">
        <v>67</v>
      </c>
      <c r="B22" s="42">
        <v>15</v>
      </c>
      <c r="C22" s="21">
        <v>76</v>
      </c>
      <c r="D22" s="42">
        <v>15</v>
      </c>
      <c r="E22" s="21">
        <v>123</v>
      </c>
      <c r="F22" s="42">
        <v>15</v>
      </c>
      <c r="G22" s="21">
        <v>95</v>
      </c>
      <c r="H22" s="42">
        <v>15</v>
      </c>
      <c r="I22" s="21">
        <v>106</v>
      </c>
      <c r="J22" s="42">
        <v>15</v>
      </c>
      <c r="K22" s="21">
        <v>176</v>
      </c>
      <c r="L22" s="42">
        <v>15</v>
      </c>
      <c r="M22" s="21">
        <v>251</v>
      </c>
      <c r="N22" s="42">
        <v>15</v>
      </c>
      <c r="O22" s="21">
        <v>419</v>
      </c>
      <c r="P22" s="42">
        <v>15</v>
      </c>
      <c r="Q22" s="21">
        <v>516</v>
      </c>
      <c r="R22" s="42">
        <v>15</v>
      </c>
      <c r="S22" s="21">
        <v>571</v>
      </c>
      <c r="T22" s="42">
        <v>15</v>
      </c>
      <c r="U22" s="21">
        <v>641</v>
      </c>
      <c r="V22" s="42">
        <v>15</v>
      </c>
      <c r="W22" s="22">
        <v>1241</v>
      </c>
      <c r="X22" s="42">
        <v>15</v>
      </c>
      <c r="Y22" s="22">
        <v>2151</v>
      </c>
      <c r="Z22" s="42">
        <v>15</v>
      </c>
      <c r="AA22" s="22">
        <v>2581</v>
      </c>
      <c r="AB22" s="42">
        <v>15</v>
      </c>
      <c r="AC22" s="22">
        <v>4401</v>
      </c>
      <c r="AD22" s="42">
        <v>15</v>
      </c>
      <c r="AE22" s="22">
        <v>6351</v>
      </c>
      <c r="AF22" s="42">
        <v>15</v>
      </c>
      <c r="AG22" s="22">
        <v>10401</v>
      </c>
      <c r="AH22" s="42">
        <v>15</v>
      </c>
      <c r="AI22" s="22">
        <v>18301</v>
      </c>
      <c r="AJ22" s="42">
        <v>15</v>
      </c>
      <c r="AK22" s="22">
        <v>6001</v>
      </c>
      <c r="AL22" s="42">
        <v>15</v>
      </c>
      <c r="AM22" s="22">
        <v>12001</v>
      </c>
      <c r="AN22" s="42">
        <v>15</v>
      </c>
      <c r="AO22" s="22">
        <v>18301</v>
      </c>
      <c r="AP22" s="42">
        <v>15</v>
      </c>
      <c r="AQ22" s="22">
        <v>32001</v>
      </c>
      <c r="AR22" s="42">
        <v>15</v>
      </c>
      <c r="AS22" s="31"/>
      <c r="AT22" s="42"/>
      <c r="AU22" s="31"/>
      <c r="AV22" s="42"/>
      <c r="AW22" s="31"/>
      <c r="AX22" s="42"/>
      <c r="AY22" s="31"/>
      <c r="AZ22" s="42"/>
      <c r="BA22" s="31"/>
      <c r="BB22" s="42"/>
      <c r="BC22" s="31"/>
      <c r="BD22" s="42"/>
      <c r="BE22" s="31"/>
      <c r="BF22" s="42"/>
      <c r="BG22" s="31"/>
      <c r="BH22" s="42"/>
    </row>
    <row r="23" spans="1:60">
      <c r="A23" s="21">
        <v>68</v>
      </c>
      <c r="B23" s="42">
        <v>15</v>
      </c>
      <c r="C23" s="21">
        <v>77</v>
      </c>
      <c r="D23" s="42">
        <v>15</v>
      </c>
      <c r="E23" s="21">
        <v>124</v>
      </c>
      <c r="F23" s="42">
        <v>15</v>
      </c>
      <c r="G23" s="21">
        <v>98</v>
      </c>
      <c r="H23" s="42">
        <v>15</v>
      </c>
      <c r="I23" s="21">
        <v>109</v>
      </c>
      <c r="J23" s="42">
        <v>15</v>
      </c>
      <c r="K23" s="21">
        <v>180</v>
      </c>
      <c r="L23" s="42">
        <v>15</v>
      </c>
      <c r="M23" s="21">
        <v>255</v>
      </c>
      <c r="N23" s="42">
        <v>15</v>
      </c>
      <c r="O23" s="21">
        <v>426</v>
      </c>
      <c r="P23" s="42">
        <v>15</v>
      </c>
      <c r="Q23" s="21">
        <v>530</v>
      </c>
      <c r="R23" s="42">
        <v>15</v>
      </c>
      <c r="S23" s="21">
        <v>580</v>
      </c>
      <c r="T23" s="42">
        <v>15</v>
      </c>
      <c r="U23" s="21">
        <v>650</v>
      </c>
      <c r="V23" s="42">
        <v>15</v>
      </c>
      <c r="W23" s="22">
        <v>1280</v>
      </c>
      <c r="X23" s="42">
        <v>15</v>
      </c>
      <c r="Y23" s="22">
        <v>2200</v>
      </c>
      <c r="Z23" s="42">
        <v>15</v>
      </c>
      <c r="AA23" s="22">
        <v>3060</v>
      </c>
      <c r="AB23" s="42">
        <v>15</v>
      </c>
      <c r="AC23" s="22">
        <v>4500</v>
      </c>
      <c r="AD23" s="42">
        <v>15</v>
      </c>
      <c r="AE23" s="22">
        <v>6500</v>
      </c>
      <c r="AF23" s="42">
        <v>15</v>
      </c>
      <c r="AG23" s="22">
        <v>11000</v>
      </c>
      <c r="AH23" s="42">
        <v>15</v>
      </c>
      <c r="AI23" s="22">
        <v>19000</v>
      </c>
      <c r="AJ23" s="42">
        <v>15</v>
      </c>
      <c r="AK23" s="22">
        <v>6150</v>
      </c>
      <c r="AL23" s="42">
        <v>15</v>
      </c>
      <c r="AM23" s="22">
        <v>12200</v>
      </c>
      <c r="AN23" s="42">
        <v>15</v>
      </c>
      <c r="AO23" s="22">
        <v>19000</v>
      </c>
      <c r="AP23" s="42">
        <v>15</v>
      </c>
      <c r="AQ23" s="22">
        <v>33000</v>
      </c>
      <c r="AR23" s="42">
        <v>15</v>
      </c>
      <c r="AS23" s="31">
        <v>400</v>
      </c>
      <c r="AT23" s="42">
        <v>12</v>
      </c>
      <c r="AU23" s="31">
        <v>880</v>
      </c>
      <c r="AV23" s="42">
        <v>12</v>
      </c>
      <c r="AW23" s="31">
        <v>130</v>
      </c>
      <c r="AX23" s="42">
        <v>12</v>
      </c>
      <c r="AY23" s="31">
        <v>260</v>
      </c>
      <c r="AZ23" s="42">
        <v>12</v>
      </c>
      <c r="BA23" s="31">
        <v>575</v>
      </c>
      <c r="BB23" s="42">
        <v>12</v>
      </c>
      <c r="BC23" s="31">
        <v>2000</v>
      </c>
      <c r="BD23" s="42">
        <v>12</v>
      </c>
      <c r="BE23" s="31">
        <v>2300</v>
      </c>
      <c r="BF23" s="42">
        <v>12</v>
      </c>
      <c r="BG23" s="31">
        <v>2200</v>
      </c>
      <c r="BH23" s="42">
        <v>12</v>
      </c>
    </row>
    <row r="24" spans="1:60">
      <c r="A24" s="21">
        <v>69</v>
      </c>
      <c r="B24" s="42">
        <v>14</v>
      </c>
      <c r="C24" s="21">
        <v>78</v>
      </c>
      <c r="D24" s="42">
        <v>14</v>
      </c>
      <c r="E24" s="21">
        <v>125</v>
      </c>
      <c r="F24" s="42">
        <v>14</v>
      </c>
      <c r="G24" s="21">
        <v>99</v>
      </c>
      <c r="H24" s="42">
        <v>14</v>
      </c>
      <c r="I24" s="21">
        <v>110</v>
      </c>
      <c r="J24" s="42">
        <v>14</v>
      </c>
      <c r="K24" s="21">
        <v>181</v>
      </c>
      <c r="L24" s="42">
        <v>14</v>
      </c>
      <c r="M24" s="21">
        <v>256</v>
      </c>
      <c r="N24" s="42">
        <v>14</v>
      </c>
      <c r="O24" s="21">
        <v>427</v>
      </c>
      <c r="P24" s="42">
        <v>14</v>
      </c>
      <c r="Q24" s="21">
        <v>531</v>
      </c>
      <c r="R24" s="42">
        <v>14</v>
      </c>
      <c r="S24" s="21">
        <v>581</v>
      </c>
      <c r="T24" s="42">
        <v>14</v>
      </c>
      <c r="U24" s="21">
        <v>651</v>
      </c>
      <c r="V24" s="42">
        <v>14</v>
      </c>
      <c r="W24" s="22">
        <v>1281</v>
      </c>
      <c r="X24" s="42">
        <v>14</v>
      </c>
      <c r="Y24" s="22">
        <v>2201</v>
      </c>
      <c r="Z24" s="42">
        <v>14</v>
      </c>
      <c r="AA24" s="22">
        <v>30611</v>
      </c>
      <c r="AB24" s="42">
        <v>14</v>
      </c>
      <c r="AC24" s="22">
        <v>4501</v>
      </c>
      <c r="AD24" s="42">
        <v>14</v>
      </c>
      <c r="AE24" s="22">
        <v>6501</v>
      </c>
      <c r="AF24" s="42">
        <v>14</v>
      </c>
      <c r="AG24" s="22">
        <v>11001</v>
      </c>
      <c r="AH24" s="42">
        <v>14</v>
      </c>
      <c r="AI24" s="22">
        <v>19001</v>
      </c>
      <c r="AJ24" s="42">
        <v>14</v>
      </c>
      <c r="AK24" s="22">
        <v>6151</v>
      </c>
      <c r="AL24" s="42">
        <v>14</v>
      </c>
      <c r="AM24" s="22">
        <v>12201</v>
      </c>
      <c r="AN24" s="42">
        <v>14</v>
      </c>
      <c r="AO24" s="22">
        <v>19001</v>
      </c>
      <c r="AP24" s="42">
        <v>14</v>
      </c>
      <c r="AQ24" s="22">
        <v>33001</v>
      </c>
      <c r="AR24" s="42">
        <v>14</v>
      </c>
      <c r="AS24" s="31"/>
      <c r="AT24" s="42"/>
      <c r="AU24" s="31"/>
      <c r="AV24" s="42"/>
      <c r="AW24" s="31"/>
      <c r="AX24" s="42"/>
      <c r="AY24" s="31"/>
      <c r="AZ24" s="42"/>
      <c r="BA24" s="31"/>
      <c r="BB24" s="42"/>
      <c r="BC24" s="31"/>
      <c r="BD24" s="42"/>
      <c r="BE24" s="31"/>
      <c r="BF24" s="42"/>
      <c r="BG24" s="31"/>
      <c r="BH24" s="42"/>
    </row>
    <row r="25" spans="1:60">
      <c r="A25" s="21">
        <v>70</v>
      </c>
      <c r="B25" s="42">
        <v>14</v>
      </c>
      <c r="C25" s="21">
        <v>79</v>
      </c>
      <c r="D25" s="42">
        <v>14</v>
      </c>
      <c r="E25" s="21">
        <v>127</v>
      </c>
      <c r="F25" s="42">
        <v>14</v>
      </c>
      <c r="G25" s="23">
        <v>102</v>
      </c>
      <c r="H25" s="42">
        <v>14</v>
      </c>
      <c r="I25" s="21">
        <v>113</v>
      </c>
      <c r="J25" s="42">
        <v>14</v>
      </c>
      <c r="K25" s="21">
        <v>185</v>
      </c>
      <c r="L25" s="42">
        <v>14</v>
      </c>
      <c r="M25" s="21">
        <v>260</v>
      </c>
      <c r="N25" s="42">
        <v>14</v>
      </c>
      <c r="O25" s="21">
        <v>434</v>
      </c>
      <c r="P25" s="42">
        <v>14</v>
      </c>
      <c r="Q25" s="21">
        <v>545</v>
      </c>
      <c r="R25" s="42">
        <v>14</v>
      </c>
      <c r="S25" s="21">
        <v>595</v>
      </c>
      <c r="T25" s="42">
        <v>14</v>
      </c>
      <c r="U25" s="21">
        <v>680</v>
      </c>
      <c r="V25" s="42">
        <v>14</v>
      </c>
      <c r="W25" s="22">
        <v>1320</v>
      </c>
      <c r="X25" s="42">
        <v>14</v>
      </c>
      <c r="Y25" s="22">
        <v>2250</v>
      </c>
      <c r="Z25" s="42">
        <v>14</v>
      </c>
      <c r="AA25" s="22">
        <v>3140</v>
      </c>
      <c r="AB25" s="42">
        <v>14</v>
      </c>
      <c r="AC25" s="22">
        <v>5000</v>
      </c>
      <c r="AD25" s="42">
        <v>14</v>
      </c>
      <c r="AE25" s="22">
        <v>7100</v>
      </c>
      <c r="AF25" s="42">
        <v>14</v>
      </c>
      <c r="AG25" s="22">
        <v>11200</v>
      </c>
      <c r="AH25" s="42">
        <v>14</v>
      </c>
      <c r="AI25" s="22">
        <v>19300</v>
      </c>
      <c r="AJ25" s="42">
        <v>14</v>
      </c>
      <c r="AK25" s="22">
        <v>6300</v>
      </c>
      <c r="AL25" s="42">
        <v>14</v>
      </c>
      <c r="AM25" s="22">
        <v>12400</v>
      </c>
      <c r="AN25" s="42">
        <v>14</v>
      </c>
      <c r="AO25" s="22">
        <v>19300</v>
      </c>
      <c r="AP25" s="42">
        <v>14</v>
      </c>
      <c r="AQ25" s="22">
        <v>34000</v>
      </c>
      <c r="AR25" s="42">
        <v>14</v>
      </c>
      <c r="AS25" s="31">
        <v>420</v>
      </c>
      <c r="AT25" s="42">
        <v>13</v>
      </c>
      <c r="AU25" s="31">
        <v>910</v>
      </c>
      <c r="AV25" s="42">
        <v>13</v>
      </c>
      <c r="AW25" s="31">
        <v>140</v>
      </c>
      <c r="AX25" s="42">
        <v>13</v>
      </c>
      <c r="AY25" s="31">
        <v>280</v>
      </c>
      <c r="AZ25" s="42">
        <v>13</v>
      </c>
      <c r="BA25" s="31">
        <v>600</v>
      </c>
      <c r="BB25" s="42">
        <v>13</v>
      </c>
      <c r="BC25" s="31">
        <v>2100</v>
      </c>
      <c r="BD25" s="42">
        <v>13</v>
      </c>
      <c r="BE25" s="31">
        <v>2400</v>
      </c>
      <c r="BF25" s="42">
        <v>13</v>
      </c>
      <c r="BG25" s="31">
        <v>2300</v>
      </c>
      <c r="BH25" s="42">
        <v>13</v>
      </c>
    </row>
    <row r="26" spans="1:60">
      <c r="A26" s="21">
        <v>71</v>
      </c>
      <c r="B26" s="42">
        <v>13</v>
      </c>
      <c r="C26" s="21">
        <v>80</v>
      </c>
      <c r="D26" s="42">
        <v>13</v>
      </c>
      <c r="E26" s="21">
        <v>128</v>
      </c>
      <c r="F26" s="42">
        <v>13</v>
      </c>
      <c r="G26" s="23">
        <v>103</v>
      </c>
      <c r="H26" s="42">
        <v>13</v>
      </c>
      <c r="I26" s="21">
        <v>114</v>
      </c>
      <c r="J26" s="42">
        <v>13</v>
      </c>
      <c r="K26" s="21">
        <v>186</v>
      </c>
      <c r="L26" s="42">
        <v>13</v>
      </c>
      <c r="M26" s="21">
        <v>261</v>
      </c>
      <c r="N26" s="42">
        <v>13</v>
      </c>
      <c r="O26" s="21">
        <v>435</v>
      </c>
      <c r="P26" s="42">
        <v>13</v>
      </c>
      <c r="Q26" s="21">
        <v>546</v>
      </c>
      <c r="R26" s="42">
        <v>13</v>
      </c>
      <c r="S26" s="21">
        <v>597</v>
      </c>
      <c r="T26" s="42">
        <v>13</v>
      </c>
      <c r="U26" s="21">
        <v>681</v>
      </c>
      <c r="V26" s="42">
        <v>13</v>
      </c>
      <c r="W26" s="22">
        <v>1321</v>
      </c>
      <c r="X26" s="42">
        <v>13</v>
      </c>
      <c r="Y26" s="22">
        <v>2251</v>
      </c>
      <c r="Z26" s="42">
        <v>13</v>
      </c>
      <c r="AA26" s="22">
        <v>2141</v>
      </c>
      <c r="AB26" s="42">
        <v>13</v>
      </c>
      <c r="AC26" s="22">
        <v>5001</v>
      </c>
      <c r="AD26" s="42">
        <v>13</v>
      </c>
      <c r="AE26" s="22">
        <v>7101</v>
      </c>
      <c r="AF26" s="42">
        <v>13</v>
      </c>
      <c r="AG26" s="22">
        <v>11201</v>
      </c>
      <c r="AH26" s="42">
        <v>13</v>
      </c>
      <c r="AI26" s="22">
        <v>19301</v>
      </c>
      <c r="AJ26" s="42">
        <v>13</v>
      </c>
      <c r="AK26" s="22">
        <v>6301</v>
      </c>
      <c r="AL26" s="42">
        <v>13</v>
      </c>
      <c r="AM26" s="22">
        <v>12401</v>
      </c>
      <c r="AN26" s="42">
        <v>13</v>
      </c>
      <c r="AO26" s="22">
        <v>19301</v>
      </c>
      <c r="AP26" s="42">
        <v>13</v>
      </c>
      <c r="AQ26" s="22">
        <v>34001</v>
      </c>
      <c r="AR26" s="42">
        <v>13</v>
      </c>
      <c r="AS26" s="31"/>
      <c r="AT26" s="42"/>
      <c r="AU26" s="31"/>
      <c r="AV26" s="42"/>
      <c r="AW26" s="31"/>
      <c r="AX26" s="42"/>
      <c r="AY26" s="31"/>
      <c r="AZ26" s="42"/>
      <c r="BA26" s="31"/>
      <c r="BB26" s="42"/>
      <c r="BC26" s="31"/>
      <c r="BD26" s="42"/>
      <c r="BE26" s="31"/>
      <c r="BF26" s="42"/>
      <c r="BG26" s="31"/>
      <c r="BH26" s="42"/>
    </row>
    <row r="27" spans="1:60">
      <c r="A27" s="21">
        <v>72</v>
      </c>
      <c r="B27" s="42">
        <v>13</v>
      </c>
      <c r="C27" s="21">
        <v>81</v>
      </c>
      <c r="D27" s="42">
        <v>13</v>
      </c>
      <c r="E27" s="21">
        <v>130</v>
      </c>
      <c r="F27" s="42">
        <v>13</v>
      </c>
      <c r="G27" s="21">
        <v>106</v>
      </c>
      <c r="H27" s="42">
        <v>13</v>
      </c>
      <c r="I27" s="21">
        <v>117</v>
      </c>
      <c r="J27" s="42">
        <v>13</v>
      </c>
      <c r="K27" s="21">
        <v>190</v>
      </c>
      <c r="L27" s="42">
        <v>13</v>
      </c>
      <c r="M27" s="21">
        <v>265</v>
      </c>
      <c r="N27" s="42">
        <v>13</v>
      </c>
      <c r="O27" s="21">
        <v>442</v>
      </c>
      <c r="P27" s="42">
        <v>13</v>
      </c>
      <c r="Q27" s="21">
        <v>560</v>
      </c>
      <c r="R27" s="42">
        <v>13</v>
      </c>
      <c r="S27" s="21">
        <v>610</v>
      </c>
      <c r="T27" s="42">
        <v>13</v>
      </c>
      <c r="U27" s="21">
        <v>710</v>
      </c>
      <c r="V27" s="42">
        <v>13</v>
      </c>
      <c r="W27" s="22">
        <v>1360</v>
      </c>
      <c r="X27" s="42">
        <v>13</v>
      </c>
      <c r="Y27" s="22">
        <v>2300</v>
      </c>
      <c r="Z27" s="42">
        <v>13</v>
      </c>
      <c r="AA27" s="22">
        <v>3220</v>
      </c>
      <c r="AB27" s="42">
        <v>13</v>
      </c>
      <c r="AC27" s="22">
        <v>5150</v>
      </c>
      <c r="AD27" s="42">
        <v>13</v>
      </c>
      <c r="AE27" s="22">
        <v>7300</v>
      </c>
      <c r="AF27" s="42">
        <v>13</v>
      </c>
      <c r="AG27" s="22">
        <v>11400</v>
      </c>
      <c r="AH27" s="42">
        <v>13</v>
      </c>
      <c r="AI27" s="22">
        <v>20000</v>
      </c>
      <c r="AJ27" s="42">
        <v>13</v>
      </c>
      <c r="AK27" s="22">
        <v>6450</v>
      </c>
      <c r="AL27" s="42">
        <v>13</v>
      </c>
      <c r="AM27" s="22">
        <v>13000</v>
      </c>
      <c r="AN27" s="42">
        <v>13</v>
      </c>
      <c r="AO27" s="22">
        <v>20000</v>
      </c>
      <c r="AP27" s="42">
        <v>13</v>
      </c>
      <c r="AQ27" s="22">
        <v>35000</v>
      </c>
      <c r="AR27" s="42">
        <v>13</v>
      </c>
      <c r="AS27" s="31">
        <v>440</v>
      </c>
      <c r="AT27" s="42">
        <v>14</v>
      </c>
      <c r="AU27" s="31">
        <v>950</v>
      </c>
      <c r="AV27" s="42">
        <v>14</v>
      </c>
      <c r="AW27" s="31">
        <v>150</v>
      </c>
      <c r="AX27" s="42">
        <v>14</v>
      </c>
      <c r="AY27" s="31">
        <v>300</v>
      </c>
      <c r="AZ27" s="42">
        <v>14</v>
      </c>
      <c r="BA27" s="31">
        <v>650</v>
      </c>
      <c r="BB27" s="42">
        <v>14</v>
      </c>
      <c r="BC27" s="31">
        <v>2200</v>
      </c>
      <c r="BD27" s="42">
        <v>14</v>
      </c>
      <c r="BE27" s="31">
        <v>2500</v>
      </c>
      <c r="BF27" s="42">
        <v>14</v>
      </c>
      <c r="BG27" s="31">
        <v>2400</v>
      </c>
      <c r="BH27" s="42">
        <v>14</v>
      </c>
    </row>
    <row r="28" spans="1:60">
      <c r="A28" s="21">
        <v>73</v>
      </c>
      <c r="B28" s="42">
        <v>12</v>
      </c>
      <c r="C28" s="21">
        <v>82</v>
      </c>
      <c r="D28" s="42">
        <v>12</v>
      </c>
      <c r="E28" s="21">
        <v>131</v>
      </c>
      <c r="F28" s="42">
        <v>12</v>
      </c>
      <c r="G28" s="21">
        <v>107</v>
      </c>
      <c r="H28" s="42">
        <v>12</v>
      </c>
      <c r="I28" s="21">
        <v>118</v>
      </c>
      <c r="J28" s="42">
        <v>12</v>
      </c>
      <c r="K28" s="21">
        <v>191</v>
      </c>
      <c r="L28" s="42">
        <v>12</v>
      </c>
      <c r="M28" s="21">
        <v>266</v>
      </c>
      <c r="N28" s="42">
        <v>12</v>
      </c>
      <c r="O28" s="21">
        <v>443</v>
      </c>
      <c r="P28" s="42">
        <v>12</v>
      </c>
      <c r="Q28" s="21">
        <v>561</v>
      </c>
      <c r="R28" s="42">
        <v>12</v>
      </c>
      <c r="S28" s="21">
        <v>611</v>
      </c>
      <c r="T28" s="42">
        <v>12</v>
      </c>
      <c r="U28" s="21">
        <v>711</v>
      </c>
      <c r="V28" s="42">
        <v>12</v>
      </c>
      <c r="W28" s="22">
        <v>1361</v>
      </c>
      <c r="X28" s="42">
        <v>12</v>
      </c>
      <c r="Y28" s="22">
        <v>2301</v>
      </c>
      <c r="Z28" s="42">
        <v>12</v>
      </c>
      <c r="AA28" s="22">
        <v>3221</v>
      </c>
      <c r="AB28" s="42">
        <v>12</v>
      </c>
      <c r="AC28" s="22">
        <v>6151</v>
      </c>
      <c r="AD28" s="42">
        <v>12</v>
      </c>
      <c r="AE28" s="22">
        <v>7301</v>
      </c>
      <c r="AF28" s="42">
        <v>12</v>
      </c>
      <c r="AG28" s="22">
        <v>11401</v>
      </c>
      <c r="AH28" s="42">
        <v>12</v>
      </c>
      <c r="AI28" s="22">
        <v>20001</v>
      </c>
      <c r="AJ28" s="42">
        <v>12</v>
      </c>
      <c r="AK28" s="22">
        <v>6451</v>
      </c>
      <c r="AL28" s="42">
        <v>12</v>
      </c>
      <c r="AM28" s="22">
        <v>13001</v>
      </c>
      <c r="AN28" s="42">
        <v>12</v>
      </c>
      <c r="AO28" s="22">
        <v>20001</v>
      </c>
      <c r="AP28" s="42">
        <v>12</v>
      </c>
      <c r="AQ28" s="22">
        <v>35001</v>
      </c>
      <c r="AR28" s="42">
        <v>12</v>
      </c>
      <c r="AS28" s="31"/>
      <c r="AT28" s="42"/>
      <c r="AU28" s="31"/>
      <c r="AV28" s="42"/>
      <c r="AW28" s="31"/>
      <c r="AX28" s="42"/>
      <c r="AY28" s="31"/>
      <c r="AZ28" s="42"/>
      <c r="BA28" s="31"/>
      <c r="BB28" s="42"/>
      <c r="BC28" s="31"/>
      <c r="BD28" s="42"/>
      <c r="BE28" s="31"/>
      <c r="BF28" s="42"/>
      <c r="BG28" s="31"/>
      <c r="BH28" s="42"/>
    </row>
    <row r="29" spans="1:60">
      <c r="A29" s="21">
        <v>74</v>
      </c>
      <c r="B29" s="42">
        <v>12</v>
      </c>
      <c r="C29" s="21">
        <v>83</v>
      </c>
      <c r="D29" s="42">
        <v>12</v>
      </c>
      <c r="E29" s="21">
        <v>133</v>
      </c>
      <c r="F29" s="42">
        <v>12</v>
      </c>
      <c r="G29" s="21">
        <v>110</v>
      </c>
      <c r="H29" s="42">
        <v>12</v>
      </c>
      <c r="I29" s="21">
        <v>121</v>
      </c>
      <c r="J29" s="42">
        <v>12</v>
      </c>
      <c r="K29" s="21">
        <v>195</v>
      </c>
      <c r="L29" s="42">
        <v>12</v>
      </c>
      <c r="M29" s="21">
        <v>270</v>
      </c>
      <c r="N29" s="42">
        <v>12</v>
      </c>
      <c r="O29" s="21">
        <v>450</v>
      </c>
      <c r="P29" s="42">
        <v>12</v>
      </c>
      <c r="Q29" s="21">
        <v>575</v>
      </c>
      <c r="R29" s="42">
        <v>12</v>
      </c>
      <c r="S29" s="21">
        <v>625</v>
      </c>
      <c r="T29" s="42">
        <v>12</v>
      </c>
      <c r="U29" s="21">
        <v>740</v>
      </c>
      <c r="V29" s="42">
        <v>12</v>
      </c>
      <c r="W29" s="22">
        <v>1400</v>
      </c>
      <c r="X29" s="42">
        <v>12</v>
      </c>
      <c r="Y29" s="22">
        <v>2350</v>
      </c>
      <c r="Z29" s="42">
        <v>12</v>
      </c>
      <c r="AA29" s="22">
        <v>3300</v>
      </c>
      <c r="AB29" s="42">
        <v>12</v>
      </c>
      <c r="AC29" s="22">
        <v>5300</v>
      </c>
      <c r="AD29" s="42">
        <v>12</v>
      </c>
      <c r="AE29" s="22">
        <v>7500</v>
      </c>
      <c r="AF29" s="42">
        <v>12</v>
      </c>
      <c r="AG29" s="22">
        <v>12000</v>
      </c>
      <c r="AH29" s="42">
        <v>12</v>
      </c>
      <c r="AI29" s="22">
        <v>20300</v>
      </c>
      <c r="AJ29" s="42">
        <v>12</v>
      </c>
      <c r="AK29" s="22">
        <v>7000</v>
      </c>
      <c r="AL29" s="42">
        <v>12</v>
      </c>
      <c r="AM29" s="22">
        <v>13300</v>
      </c>
      <c r="AN29" s="42">
        <v>12</v>
      </c>
      <c r="AO29" s="22">
        <v>20300</v>
      </c>
      <c r="AP29" s="42">
        <v>12</v>
      </c>
      <c r="AQ29" s="22">
        <v>36000</v>
      </c>
      <c r="AR29" s="42">
        <v>12</v>
      </c>
      <c r="AS29" s="31">
        <v>460</v>
      </c>
      <c r="AT29" s="42">
        <v>15</v>
      </c>
      <c r="AU29" s="31">
        <v>1000</v>
      </c>
      <c r="AV29" s="42">
        <v>15</v>
      </c>
      <c r="AW29" s="31">
        <v>160</v>
      </c>
      <c r="AX29" s="42">
        <v>15</v>
      </c>
      <c r="AY29" s="31">
        <v>320</v>
      </c>
      <c r="AZ29" s="42">
        <v>15</v>
      </c>
      <c r="BA29" s="31">
        <v>700</v>
      </c>
      <c r="BB29" s="42">
        <v>15</v>
      </c>
      <c r="BC29" s="31">
        <v>2300</v>
      </c>
      <c r="BD29" s="42">
        <v>15</v>
      </c>
      <c r="BE29" s="31">
        <v>2700</v>
      </c>
      <c r="BF29" s="42">
        <v>15</v>
      </c>
      <c r="BG29" s="31">
        <v>2500</v>
      </c>
      <c r="BH29" s="42">
        <v>15</v>
      </c>
    </row>
    <row r="30" spans="1:60">
      <c r="A30" s="21">
        <v>75</v>
      </c>
      <c r="B30" s="42">
        <v>11</v>
      </c>
      <c r="C30" s="21">
        <v>84</v>
      </c>
      <c r="D30" s="42">
        <v>11</v>
      </c>
      <c r="E30" s="21">
        <v>134</v>
      </c>
      <c r="F30" s="42">
        <v>11</v>
      </c>
      <c r="G30" s="21">
        <v>111</v>
      </c>
      <c r="H30" s="42">
        <v>11</v>
      </c>
      <c r="I30" s="21">
        <v>122</v>
      </c>
      <c r="J30" s="42">
        <v>11</v>
      </c>
      <c r="K30" s="21">
        <v>196</v>
      </c>
      <c r="L30" s="42">
        <v>11</v>
      </c>
      <c r="M30" s="21">
        <v>271</v>
      </c>
      <c r="N30" s="42">
        <v>11</v>
      </c>
      <c r="O30" s="21">
        <v>451</v>
      </c>
      <c r="P30" s="42">
        <v>11</v>
      </c>
      <c r="Q30" s="21">
        <v>576</v>
      </c>
      <c r="R30" s="42">
        <v>11</v>
      </c>
      <c r="S30" s="21">
        <v>626</v>
      </c>
      <c r="T30" s="42">
        <v>11</v>
      </c>
      <c r="U30" s="21">
        <v>741</v>
      </c>
      <c r="V30" s="42">
        <v>11</v>
      </c>
      <c r="W30" s="22">
        <v>1401</v>
      </c>
      <c r="X30" s="42">
        <v>11</v>
      </c>
      <c r="Y30" s="22">
        <v>2351</v>
      </c>
      <c r="Z30" s="42">
        <v>11</v>
      </c>
      <c r="AA30" s="22">
        <v>3301</v>
      </c>
      <c r="AB30" s="42">
        <v>11</v>
      </c>
      <c r="AC30" s="22">
        <v>6301</v>
      </c>
      <c r="AD30" s="42">
        <v>11</v>
      </c>
      <c r="AE30" s="22">
        <v>7501</v>
      </c>
      <c r="AF30" s="42">
        <v>11</v>
      </c>
      <c r="AG30" s="22">
        <v>12001</v>
      </c>
      <c r="AH30" s="42">
        <v>11</v>
      </c>
      <c r="AI30" s="22">
        <v>20301</v>
      </c>
      <c r="AJ30" s="42">
        <v>11</v>
      </c>
      <c r="AK30" s="22">
        <v>7001</v>
      </c>
      <c r="AL30" s="42">
        <v>11</v>
      </c>
      <c r="AM30" s="22">
        <v>13301</v>
      </c>
      <c r="AN30" s="42">
        <v>11</v>
      </c>
      <c r="AO30" s="22">
        <v>20301</v>
      </c>
      <c r="AP30" s="42">
        <v>11</v>
      </c>
      <c r="AQ30" s="22">
        <v>36001</v>
      </c>
      <c r="AR30" s="42">
        <v>11</v>
      </c>
      <c r="AS30" s="31"/>
      <c r="AT30" s="42"/>
      <c r="AU30" s="31"/>
      <c r="AV30" s="42"/>
      <c r="AW30" s="31"/>
      <c r="AX30" s="42"/>
      <c r="AY30" s="31"/>
      <c r="AZ30" s="42"/>
      <c r="BA30" s="31"/>
      <c r="BB30" s="42"/>
      <c r="BC30" s="31"/>
      <c r="BD30" s="42"/>
      <c r="BE30" s="31"/>
      <c r="BF30" s="42"/>
      <c r="BG30" s="31"/>
      <c r="BH30" s="42"/>
    </row>
    <row r="31" spans="1:60">
      <c r="A31" s="21">
        <v>76</v>
      </c>
      <c r="B31" s="42">
        <v>11</v>
      </c>
      <c r="C31" s="21">
        <v>85</v>
      </c>
      <c r="D31" s="42">
        <v>11</v>
      </c>
      <c r="E31" s="21">
        <v>136</v>
      </c>
      <c r="F31" s="42">
        <v>11</v>
      </c>
      <c r="G31" s="21">
        <v>114</v>
      </c>
      <c r="H31" s="42">
        <v>11</v>
      </c>
      <c r="I31" s="21">
        <v>125</v>
      </c>
      <c r="J31" s="42">
        <v>11</v>
      </c>
      <c r="K31" s="21">
        <v>200</v>
      </c>
      <c r="L31" s="42">
        <v>11</v>
      </c>
      <c r="M31" s="21">
        <v>280</v>
      </c>
      <c r="N31" s="42">
        <v>11</v>
      </c>
      <c r="O31" s="21">
        <v>460</v>
      </c>
      <c r="P31" s="42">
        <v>11</v>
      </c>
      <c r="Q31" s="21">
        <v>590</v>
      </c>
      <c r="R31" s="42">
        <v>11</v>
      </c>
      <c r="S31" s="21">
        <v>640</v>
      </c>
      <c r="T31" s="42">
        <v>11</v>
      </c>
      <c r="U31" s="21">
        <v>770</v>
      </c>
      <c r="V31" s="42">
        <v>11</v>
      </c>
      <c r="W31" s="22">
        <v>1450</v>
      </c>
      <c r="X31" s="42">
        <v>11</v>
      </c>
      <c r="Y31" s="22">
        <v>2400</v>
      </c>
      <c r="Z31" s="42">
        <v>11</v>
      </c>
      <c r="AA31" s="22">
        <v>3400</v>
      </c>
      <c r="AB31" s="42">
        <v>11</v>
      </c>
      <c r="AC31" s="22">
        <v>5450</v>
      </c>
      <c r="AD31" s="42">
        <v>11</v>
      </c>
      <c r="AE31" s="22">
        <v>8100</v>
      </c>
      <c r="AF31" s="42">
        <v>11</v>
      </c>
      <c r="AG31" s="22">
        <v>12200</v>
      </c>
      <c r="AH31" s="42">
        <v>11</v>
      </c>
      <c r="AI31" s="22">
        <v>21000</v>
      </c>
      <c r="AJ31" s="42">
        <v>11</v>
      </c>
      <c r="AK31" s="22">
        <v>7200</v>
      </c>
      <c r="AL31" s="42">
        <v>11</v>
      </c>
      <c r="AM31" s="22">
        <v>14000</v>
      </c>
      <c r="AN31" s="42">
        <v>11</v>
      </c>
      <c r="AO31" s="22">
        <v>21000</v>
      </c>
      <c r="AP31" s="42">
        <v>11</v>
      </c>
      <c r="AQ31" s="22">
        <v>37000</v>
      </c>
      <c r="AR31" s="42">
        <v>11</v>
      </c>
      <c r="AS31" s="31">
        <v>480</v>
      </c>
      <c r="AT31" s="42">
        <v>16</v>
      </c>
      <c r="AU31" s="31">
        <v>1050</v>
      </c>
      <c r="AV31" s="42">
        <v>16</v>
      </c>
      <c r="AW31" s="31">
        <v>165</v>
      </c>
      <c r="AX31" s="42">
        <v>16</v>
      </c>
      <c r="AY31" s="31">
        <v>340</v>
      </c>
      <c r="AZ31" s="42">
        <v>16</v>
      </c>
      <c r="BA31" s="31">
        <v>750</v>
      </c>
      <c r="BB31" s="42">
        <v>16</v>
      </c>
      <c r="BC31" s="31">
        <v>2400</v>
      </c>
      <c r="BD31" s="42">
        <v>16</v>
      </c>
      <c r="BE31" s="31">
        <v>2900</v>
      </c>
      <c r="BF31" s="42">
        <v>16</v>
      </c>
      <c r="BG31" s="31">
        <v>2600</v>
      </c>
      <c r="BH31" s="42">
        <v>16</v>
      </c>
    </row>
    <row r="32" spans="1:60">
      <c r="A32" s="21">
        <v>77</v>
      </c>
      <c r="B32" s="42">
        <v>10</v>
      </c>
      <c r="C32" s="21">
        <v>86</v>
      </c>
      <c r="D32" s="42">
        <v>10</v>
      </c>
      <c r="E32" s="21">
        <v>137</v>
      </c>
      <c r="F32" s="42">
        <v>10</v>
      </c>
      <c r="G32" s="21">
        <v>115</v>
      </c>
      <c r="H32" s="42">
        <v>10</v>
      </c>
      <c r="I32" s="21">
        <v>126</v>
      </c>
      <c r="J32" s="42">
        <v>10</v>
      </c>
      <c r="K32" s="21">
        <v>201</v>
      </c>
      <c r="L32" s="42">
        <v>10</v>
      </c>
      <c r="M32" s="21">
        <v>281</v>
      </c>
      <c r="N32" s="42">
        <v>10</v>
      </c>
      <c r="O32" s="21">
        <v>461</v>
      </c>
      <c r="P32" s="42">
        <v>10</v>
      </c>
      <c r="Q32" s="21">
        <v>591</v>
      </c>
      <c r="R32" s="42">
        <v>10</v>
      </c>
      <c r="S32" s="21">
        <v>641</v>
      </c>
      <c r="T32" s="42">
        <v>10</v>
      </c>
      <c r="U32" s="21">
        <v>771</v>
      </c>
      <c r="V32" s="42">
        <v>10</v>
      </c>
      <c r="W32" s="22">
        <v>1451</v>
      </c>
      <c r="X32" s="42">
        <v>10</v>
      </c>
      <c r="Y32" s="22">
        <v>2401</v>
      </c>
      <c r="Z32" s="42">
        <v>10</v>
      </c>
      <c r="AA32" s="22">
        <v>3401</v>
      </c>
      <c r="AB32" s="42">
        <v>10</v>
      </c>
      <c r="AC32" s="22">
        <v>6451</v>
      </c>
      <c r="AD32" s="42">
        <v>10</v>
      </c>
      <c r="AE32" s="22">
        <v>8101</v>
      </c>
      <c r="AF32" s="42">
        <v>10</v>
      </c>
      <c r="AG32" s="22">
        <v>12201</v>
      </c>
      <c r="AH32" s="42">
        <v>10</v>
      </c>
      <c r="AI32" s="22">
        <v>21001</v>
      </c>
      <c r="AJ32" s="42">
        <v>10</v>
      </c>
      <c r="AK32" s="22">
        <v>7201</v>
      </c>
      <c r="AL32" s="42">
        <v>10</v>
      </c>
      <c r="AM32" s="22">
        <v>14001</v>
      </c>
      <c r="AN32" s="42">
        <v>10</v>
      </c>
      <c r="AO32" s="22">
        <v>21001</v>
      </c>
      <c r="AP32" s="42">
        <v>10</v>
      </c>
      <c r="AQ32" s="22">
        <v>37001</v>
      </c>
      <c r="AR32" s="42">
        <v>10</v>
      </c>
      <c r="AS32" s="31"/>
      <c r="AT32" s="42"/>
      <c r="AU32" s="31"/>
      <c r="AV32" s="42"/>
      <c r="AW32" s="31"/>
      <c r="AX32" s="42"/>
      <c r="AY32" s="31"/>
      <c r="AZ32" s="42"/>
      <c r="BA32" s="31"/>
      <c r="BB32" s="42"/>
      <c r="BC32" s="31"/>
      <c r="BD32" s="42"/>
      <c r="BE32" s="31"/>
      <c r="BF32" s="42"/>
      <c r="BG32" s="31"/>
      <c r="BH32" s="42"/>
    </row>
    <row r="33" spans="1:60">
      <c r="A33" s="21">
        <v>78</v>
      </c>
      <c r="B33" s="42">
        <v>10</v>
      </c>
      <c r="C33" s="21">
        <v>87</v>
      </c>
      <c r="D33" s="42">
        <v>10</v>
      </c>
      <c r="E33" s="21">
        <v>140</v>
      </c>
      <c r="F33" s="42">
        <v>10</v>
      </c>
      <c r="G33" s="21">
        <v>118</v>
      </c>
      <c r="H33" s="42">
        <v>10</v>
      </c>
      <c r="I33" s="21">
        <v>129</v>
      </c>
      <c r="J33" s="42">
        <v>10</v>
      </c>
      <c r="K33" s="21">
        <v>205</v>
      </c>
      <c r="L33" s="42">
        <v>10</v>
      </c>
      <c r="M33" s="21">
        <v>290</v>
      </c>
      <c r="N33" s="42">
        <v>10</v>
      </c>
      <c r="O33" s="21">
        <v>470</v>
      </c>
      <c r="P33" s="42">
        <v>10</v>
      </c>
      <c r="Q33" s="21">
        <v>605</v>
      </c>
      <c r="R33" s="42">
        <v>10</v>
      </c>
      <c r="S33" s="21">
        <v>660</v>
      </c>
      <c r="T33" s="42">
        <v>10</v>
      </c>
      <c r="U33" s="21">
        <v>800</v>
      </c>
      <c r="V33" s="42">
        <v>10</v>
      </c>
      <c r="W33" s="22">
        <v>1500</v>
      </c>
      <c r="X33" s="42">
        <v>10</v>
      </c>
      <c r="Y33" s="22">
        <v>2500</v>
      </c>
      <c r="Z33" s="42">
        <v>10</v>
      </c>
      <c r="AA33" s="22">
        <v>3500</v>
      </c>
      <c r="AB33" s="42">
        <v>10</v>
      </c>
      <c r="AC33" s="22">
        <v>6000</v>
      </c>
      <c r="AD33" s="42">
        <v>10</v>
      </c>
      <c r="AE33" s="22">
        <v>8300</v>
      </c>
      <c r="AF33" s="42">
        <v>10</v>
      </c>
      <c r="AG33" s="22">
        <v>12400</v>
      </c>
      <c r="AH33" s="42">
        <v>10</v>
      </c>
      <c r="AI33" s="22">
        <v>22300</v>
      </c>
      <c r="AJ33" s="42">
        <v>10</v>
      </c>
      <c r="AK33" s="22">
        <v>7400</v>
      </c>
      <c r="AL33" s="42">
        <v>10</v>
      </c>
      <c r="AM33" s="22">
        <v>14300</v>
      </c>
      <c r="AN33" s="42">
        <v>10</v>
      </c>
      <c r="AO33" s="22">
        <v>21300</v>
      </c>
      <c r="AP33" s="42">
        <v>10</v>
      </c>
      <c r="AQ33" s="22">
        <v>38000</v>
      </c>
      <c r="AR33" s="42">
        <v>10</v>
      </c>
      <c r="AS33" s="31">
        <v>500</v>
      </c>
      <c r="AT33" s="42">
        <v>17</v>
      </c>
      <c r="AU33" s="31">
        <v>1100</v>
      </c>
      <c r="AV33" s="42">
        <v>17</v>
      </c>
      <c r="AW33" s="31">
        <v>170</v>
      </c>
      <c r="AX33" s="42">
        <v>17</v>
      </c>
      <c r="AY33" s="31">
        <v>370</v>
      </c>
      <c r="AZ33" s="42">
        <v>17</v>
      </c>
      <c r="BA33" s="31">
        <v>800</v>
      </c>
      <c r="BB33" s="42">
        <v>17</v>
      </c>
      <c r="BC33" s="31">
        <v>2500</v>
      </c>
      <c r="BD33" s="42">
        <v>17</v>
      </c>
      <c r="BE33" s="31">
        <v>3200</v>
      </c>
      <c r="BF33" s="42">
        <v>17</v>
      </c>
      <c r="BG33" s="31">
        <v>2800</v>
      </c>
      <c r="BH33" s="42">
        <v>17</v>
      </c>
    </row>
    <row r="34" spans="1:60">
      <c r="A34" s="21">
        <v>79</v>
      </c>
      <c r="B34" s="42">
        <v>9</v>
      </c>
      <c r="C34" s="21">
        <v>88</v>
      </c>
      <c r="D34" s="42">
        <v>9</v>
      </c>
      <c r="E34" s="21">
        <v>141</v>
      </c>
      <c r="F34" s="42">
        <v>9</v>
      </c>
      <c r="G34" s="21">
        <v>119</v>
      </c>
      <c r="H34" s="42">
        <v>9</v>
      </c>
      <c r="I34" s="21">
        <v>130</v>
      </c>
      <c r="J34" s="42">
        <v>9</v>
      </c>
      <c r="K34" s="21">
        <v>206</v>
      </c>
      <c r="L34" s="42">
        <v>9</v>
      </c>
      <c r="M34" s="21">
        <v>291</v>
      </c>
      <c r="N34" s="42">
        <v>9</v>
      </c>
      <c r="O34" s="21">
        <v>471</v>
      </c>
      <c r="P34" s="42">
        <v>9</v>
      </c>
      <c r="Q34" s="21">
        <v>606</v>
      </c>
      <c r="R34" s="42">
        <v>9</v>
      </c>
      <c r="S34" s="21">
        <v>661</v>
      </c>
      <c r="T34" s="42">
        <v>9</v>
      </c>
      <c r="U34" s="21">
        <v>801</v>
      </c>
      <c r="V34" s="42">
        <v>9</v>
      </c>
      <c r="W34" s="22">
        <v>1501</v>
      </c>
      <c r="X34" s="42">
        <v>9</v>
      </c>
      <c r="Y34" s="22">
        <v>2501</v>
      </c>
      <c r="Z34" s="42">
        <v>9</v>
      </c>
      <c r="AA34" s="22">
        <v>3501</v>
      </c>
      <c r="AB34" s="42">
        <v>9</v>
      </c>
      <c r="AC34" s="22">
        <v>6001</v>
      </c>
      <c r="AD34" s="42">
        <v>9</v>
      </c>
      <c r="AE34" s="22">
        <v>8301</v>
      </c>
      <c r="AF34" s="42">
        <v>9</v>
      </c>
      <c r="AG34" s="22">
        <v>12401</v>
      </c>
      <c r="AH34" s="42">
        <v>9</v>
      </c>
      <c r="AI34" s="22">
        <v>22301</v>
      </c>
      <c r="AJ34" s="42">
        <v>9</v>
      </c>
      <c r="AK34" s="22">
        <v>7401</v>
      </c>
      <c r="AL34" s="42">
        <v>9</v>
      </c>
      <c r="AM34" s="22">
        <v>14301</v>
      </c>
      <c r="AN34" s="42">
        <v>9</v>
      </c>
      <c r="AO34" s="22">
        <v>21301</v>
      </c>
      <c r="AP34" s="42">
        <v>9</v>
      </c>
      <c r="AQ34" s="22">
        <v>38001</v>
      </c>
      <c r="AR34" s="42">
        <v>9</v>
      </c>
      <c r="AS34" s="31"/>
      <c r="AT34" s="42"/>
      <c r="AU34" s="31"/>
      <c r="AV34" s="42"/>
      <c r="AW34" s="31"/>
      <c r="AX34" s="42"/>
      <c r="AY34" s="31"/>
      <c r="AZ34" s="42"/>
      <c r="BA34" s="31"/>
      <c r="BB34" s="42"/>
      <c r="BC34" s="31"/>
      <c r="BD34" s="42"/>
      <c r="BE34" s="31"/>
      <c r="BF34" s="42"/>
      <c r="BG34" s="31"/>
      <c r="BH34" s="42"/>
    </row>
    <row r="35" spans="1:60">
      <c r="A35" s="21">
        <v>81</v>
      </c>
      <c r="B35" s="42">
        <v>9</v>
      </c>
      <c r="C35" s="21">
        <v>90</v>
      </c>
      <c r="D35" s="42">
        <v>9</v>
      </c>
      <c r="E35" s="21">
        <v>144</v>
      </c>
      <c r="F35" s="42">
        <v>9</v>
      </c>
      <c r="G35" s="21">
        <v>122</v>
      </c>
      <c r="H35" s="42">
        <v>9</v>
      </c>
      <c r="I35" s="21">
        <v>133</v>
      </c>
      <c r="J35" s="42">
        <v>9</v>
      </c>
      <c r="K35" s="21">
        <v>210</v>
      </c>
      <c r="L35" s="42">
        <v>9</v>
      </c>
      <c r="M35" s="21">
        <v>300</v>
      </c>
      <c r="N35" s="42">
        <v>9</v>
      </c>
      <c r="O35" s="21">
        <v>480</v>
      </c>
      <c r="P35" s="42">
        <v>9</v>
      </c>
      <c r="Q35" s="21">
        <v>620</v>
      </c>
      <c r="R35" s="42">
        <v>9</v>
      </c>
      <c r="S35" s="21">
        <v>680</v>
      </c>
      <c r="T35" s="42">
        <v>9</v>
      </c>
      <c r="U35" s="21">
        <v>830</v>
      </c>
      <c r="V35" s="42">
        <v>9</v>
      </c>
      <c r="W35" s="22">
        <v>1550</v>
      </c>
      <c r="X35" s="42">
        <v>9</v>
      </c>
      <c r="Y35" s="22">
        <v>3000</v>
      </c>
      <c r="Z35" s="42">
        <v>9</v>
      </c>
      <c r="AA35" s="22">
        <v>4000</v>
      </c>
      <c r="AB35" s="42">
        <v>9</v>
      </c>
      <c r="AC35" s="22">
        <v>6150</v>
      </c>
      <c r="AD35" s="42">
        <v>9</v>
      </c>
      <c r="AE35" s="22">
        <v>8500</v>
      </c>
      <c r="AF35" s="42">
        <v>9</v>
      </c>
      <c r="AG35" s="22">
        <v>13000</v>
      </c>
      <c r="AH35" s="42">
        <v>9</v>
      </c>
      <c r="AI35" s="22">
        <v>23000</v>
      </c>
      <c r="AJ35" s="42">
        <v>9</v>
      </c>
      <c r="AK35" s="22">
        <v>8000</v>
      </c>
      <c r="AL35" s="42">
        <v>9</v>
      </c>
      <c r="AM35" s="22">
        <v>15000</v>
      </c>
      <c r="AN35" s="42">
        <v>9</v>
      </c>
      <c r="AO35" s="22">
        <v>22000</v>
      </c>
      <c r="AP35" s="42">
        <v>9</v>
      </c>
      <c r="AQ35" s="22">
        <v>39000</v>
      </c>
      <c r="AR35" s="42">
        <v>9</v>
      </c>
      <c r="AS35" s="31">
        <v>520</v>
      </c>
      <c r="AT35" s="42">
        <v>18</v>
      </c>
      <c r="AU35" s="31">
        <v>1150</v>
      </c>
      <c r="AV35" s="42">
        <v>18</v>
      </c>
      <c r="AW35" s="31">
        <v>175</v>
      </c>
      <c r="AX35" s="42">
        <v>18</v>
      </c>
      <c r="AY35" s="31">
        <v>400</v>
      </c>
      <c r="AZ35" s="42">
        <v>18</v>
      </c>
      <c r="BA35" s="31">
        <v>900</v>
      </c>
      <c r="BB35" s="42">
        <v>18</v>
      </c>
      <c r="BC35" s="31">
        <v>2700</v>
      </c>
      <c r="BD35" s="42">
        <v>18</v>
      </c>
      <c r="BE35" s="31">
        <v>3500</v>
      </c>
      <c r="BF35" s="42">
        <v>18</v>
      </c>
      <c r="BG35" s="31">
        <v>3000</v>
      </c>
      <c r="BH35" s="42">
        <v>18</v>
      </c>
    </row>
    <row r="36" spans="1:60">
      <c r="A36" s="21">
        <v>82</v>
      </c>
      <c r="B36" s="42">
        <v>8</v>
      </c>
      <c r="C36" s="21">
        <v>91</v>
      </c>
      <c r="D36" s="42">
        <v>8</v>
      </c>
      <c r="E36" s="21">
        <v>145</v>
      </c>
      <c r="F36" s="42">
        <v>8</v>
      </c>
      <c r="G36" s="21">
        <v>123</v>
      </c>
      <c r="H36" s="42">
        <v>8</v>
      </c>
      <c r="I36" s="21">
        <v>134</v>
      </c>
      <c r="J36" s="42">
        <v>8</v>
      </c>
      <c r="K36" s="21">
        <v>211</v>
      </c>
      <c r="L36" s="42">
        <v>8</v>
      </c>
      <c r="M36" s="21">
        <v>301</v>
      </c>
      <c r="N36" s="42">
        <v>8</v>
      </c>
      <c r="O36" s="21">
        <v>481</v>
      </c>
      <c r="P36" s="42">
        <v>8</v>
      </c>
      <c r="Q36" s="21">
        <v>621</v>
      </c>
      <c r="R36" s="42">
        <v>8</v>
      </c>
      <c r="S36" s="21">
        <v>681</v>
      </c>
      <c r="T36" s="42">
        <v>8</v>
      </c>
      <c r="U36" s="21">
        <v>831</v>
      </c>
      <c r="V36" s="42">
        <v>8</v>
      </c>
      <c r="W36" s="22">
        <v>1551</v>
      </c>
      <c r="X36" s="42">
        <v>8</v>
      </c>
      <c r="Y36" s="22">
        <v>3001</v>
      </c>
      <c r="Z36" s="42">
        <v>8</v>
      </c>
      <c r="AA36" s="22">
        <v>4001</v>
      </c>
      <c r="AB36" s="42">
        <v>8</v>
      </c>
      <c r="AC36" s="22">
        <v>6151</v>
      </c>
      <c r="AD36" s="42">
        <v>8</v>
      </c>
      <c r="AE36" s="22">
        <v>8501</v>
      </c>
      <c r="AF36" s="42">
        <v>8</v>
      </c>
      <c r="AG36" s="22">
        <v>13001</v>
      </c>
      <c r="AH36" s="42">
        <v>8</v>
      </c>
      <c r="AI36" s="22">
        <v>23001</v>
      </c>
      <c r="AJ36" s="42">
        <v>8</v>
      </c>
      <c r="AK36" s="22">
        <v>8001</v>
      </c>
      <c r="AL36" s="42">
        <v>8</v>
      </c>
      <c r="AM36" s="22">
        <v>15001</v>
      </c>
      <c r="AN36" s="42">
        <v>8</v>
      </c>
      <c r="AO36" s="22">
        <v>22001</v>
      </c>
      <c r="AP36" s="42">
        <v>8</v>
      </c>
      <c r="AQ36" s="22">
        <v>39001</v>
      </c>
      <c r="AR36" s="42">
        <v>8</v>
      </c>
      <c r="AS36" s="31"/>
      <c r="AT36" s="42"/>
      <c r="AU36" s="31"/>
      <c r="AV36" s="42"/>
      <c r="AW36" s="31"/>
      <c r="AX36" s="42"/>
      <c r="AY36" s="31"/>
      <c r="AZ36" s="42"/>
      <c r="BA36" s="31"/>
      <c r="BB36" s="42"/>
      <c r="BC36" s="31"/>
      <c r="BD36" s="42"/>
      <c r="BE36" s="31"/>
      <c r="BF36" s="42"/>
      <c r="BG36" s="31"/>
      <c r="BH36" s="42"/>
    </row>
    <row r="37" spans="1:60">
      <c r="A37" s="21">
        <v>84</v>
      </c>
      <c r="B37" s="42">
        <v>8</v>
      </c>
      <c r="C37" s="21">
        <v>93</v>
      </c>
      <c r="D37" s="42">
        <v>8</v>
      </c>
      <c r="E37" s="21">
        <v>148</v>
      </c>
      <c r="F37" s="42">
        <v>8</v>
      </c>
      <c r="G37" s="21">
        <v>126</v>
      </c>
      <c r="H37" s="42">
        <v>8</v>
      </c>
      <c r="I37" s="21">
        <v>137</v>
      </c>
      <c r="J37" s="42">
        <v>8</v>
      </c>
      <c r="K37" s="21">
        <v>215</v>
      </c>
      <c r="L37" s="42">
        <v>8</v>
      </c>
      <c r="M37" s="21">
        <v>310</v>
      </c>
      <c r="N37" s="42">
        <v>8</v>
      </c>
      <c r="O37" s="21">
        <v>490</v>
      </c>
      <c r="P37" s="42">
        <v>8</v>
      </c>
      <c r="Q37" s="21">
        <v>640</v>
      </c>
      <c r="R37" s="42">
        <v>8</v>
      </c>
      <c r="S37" s="21">
        <v>700</v>
      </c>
      <c r="T37" s="42">
        <v>8</v>
      </c>
      <c r="U37" s="21">
        <v>860</v>
      </c>
      <c r="V37" s="42">
        <v>8</v>
      </c>
      <c r="W37" s="22">
        <v>2000</v>
      </c>
      <c r="X37" s="42">
        <v>8</v>
      </c>
      <c r="Y37" s="22">
        <v>3100</v>
      </c>
      <c r="Z37" s="42">
        <v>8</v>
      </c>
      <c r="AA37" s="22">
        <v>4100</v>
      </c>
      <c r="AB37" s="42">
        <v>8</v>
      </c>
      <c r="AC37" s="22">
        <v>6300</v>
      </c>
      <c r="AD37" s="42">
        <v>8</v>
      </c>
      <c r="AE37" s="22">
        <v>9100</v>
      </c>
      <c r="AF37" s="42">
        <v>8</v>
      </c>
      <c r="AG37" s="22">
        <v>13300</v>
      </c>
      <c r="AH37" s="42">
        <v>8</v>
      </c>
      <c r="AI37" s="22">
        <v>23300</v>
      </c>
      <c r="AJ37" s="42">
        <v>8</v>
      </c>
      <c r="AK37" s="22">
        <v>8200</v>
      </c>
      <c r="AL37" s="42">
        <v>8</v>
      </c>
      <c r="AM37" s="22">
        <v>15300</v>
      </c>
      <c r="AN37" s="42">
        <v>8</v>
      </c>
      <c r="AO37" s="22">
        <v>22300</v>
      </c>
      <c r="AP37" s="42">
        <v>8</v>
      </c>
      <c r="AQ37" s="22">
        <v>40000</v>
      </c>
      <c r="AR37" s="42">
        <v>8</v>
      </c>
      <c r="AS37" s="31">
        <v>550</v>
      </c>
      <c r="AT37" s="42">
        <v>19</v>
      </c>
      <c r="AU37" s="31">
        <v>1200</v>
      </c>
      <c r="AV37" s="42">
        <v>19</v>
      </c>
      <c r="AW37" s="31">
        <v>180</v>
      </c>
      <c r="AX37" s="42">
        <v>19</v>
      </c>
      <c r="AY37" s="31">
        <v>420</v>
      </c>
      <c r="AZ37" s="42">
        <v>19</v>
      </c>
      <c r="BA37" s="31">
        <v>1000</v>
      </c>
      <c r="BB37" s="42">
        <v>19</v>
      </c>
      <c r="BC37" s="31">
        <v>2900</v>
      </c>
      <c r="BD37" s="42">
        <v>19</v>
      </c>
      <c r="BE37" s="31">
        <v>3800</v>
      </c>
      <c r="BF37" s="42">
        <v>19</v>
      </c>
      <c r="BG37" s="31">
        <v>3200</v>
      </c>
      <c r="BH37" s="42">
        <v>19</v>
      </c>
    </row>
    <row r="38" spans="1:60">
      <c r="A38" s="21">
        <v>85</v>
      </c>
      <c r="B38" s="42">
        <v>7</v>
      </c>
      <c r="C38" s="21">
        <v>94</v>
      </c>
      <c r="D38" s="42">
        <v>7</v>
      </c>
      <c r="E38" s="21">
        <v>149</v>
      </c>
      <c r="F38" s="42">
        <v>7</v>
      </c>
      <c r="G38" s="21">
        <v>127</v>
      </c>
      <c r="H38" s="42">
        <v>7</v>
      </c>
      <c r="I38" s="21">
        <v>138</v>
      </c>
      <c r="J38" s="42">
        <v>7</v>
      </c>
      <c r="K38" s="21">
        <v>216</v>
      </c>
      <c r="L38" s="42">
        <v>7</v>
      </c>
      <c r="M38" s="21">
        <v>311</v>
      </c>
      <c r="N38" s="42">
        <v>7</v>
      </c>
      <c r="O38" s="21">
        <v>491</v>
      </c>
      <c r="P38" s="42">
        <v>7</v>
      </c>
      <c r="Q38" s="21">
        <v>641</v>
      </c>
      <c r="R38" s="42">
        <v>7</v>
      </c>
      <c r="S38" s="21">
        <v>701</v>
      </c>
      <c r="T38" s="42">
        <v>7</v>
      </c>
      <c r="U38" s="21">
        <v>861</v>
      </c>
      <c r="V38" s="42">
        <v>7</v>
      </c>
      <c r="W38" s="22">
        <v>2001</v>
      </c>
      <c r="X38" s="42">
        <v>7</v>
      </c>
      <c r="Y38" s="22">
        <v>3101</v>
      </c>
      <c r="Z38" s="42">
        <v>7</v>
      </c>
      <c r="AA38" s="22">
        <v>4101</v>
      </c>
      <c r="AB38" s="42">
        <v>7</v>
      </c>
      <c r="AC38" s="22">
        <v>6301</v>
      </c>
      <c r="AD38" s="42">
        <v>7</v>
      </c>
      <c r="AE38" s="22">
        <v>9101</v>
      </c>
      <c r="AF38" s="42">
        <v>7</v>
      </c>
      <c r="AG38" s="22">
        <v>13301</v>
      </c>
      <c r="AH38" s="42">
        <v>7</v>
      </c>
      <c r="AI38" s="22">
        <v>23301</v>
      </c>
      <c r="AJ38" s="42">
        <v>7</v>
      </c>
      <c r="AK38" s="22">
        <v>8201</v>
      </c>
      <c r="AL38" s="42">
        <v>7</v>
      </c>
      <c r="AM38" s="22">
        <v>15301</v>
      </c>
      <c r="AN38" s="42">
        <v>7</v>
      </c>
      <c r="AO38" s="22">
        <v>22301</v>
      </c>
      <c r="AP38" s="42">
        <v>7</v>
      </c>
      <c r="AQ38" s="22">
        <v>40001</v>
      </c>
      <c r="AR38" s="42">
        <v>7</v>
      </c>
      <c r="AS38" s="31"/>
      <c r="AT38" s="42"/>
      <c r="AU38" s="31"/>
      <c r="AV38" s="42"/>
      <c r="AW38" s="31"/>
      <c r="AX38" s="42"/>
      <c r="AY38" s="31"/>
      <c r="AZ38" s="42"/>
      <c r="BA38" s="31"/>
      <c r="BB38" s="42"/>
      <c r="BC38" s="31"/>
      <c r="BD38" s="42"/>
      <c r="BE38" s="31"/>
      <c r="BF38" s="42"/>
      <c r="BG38" s="31"/>
      <c r="BH38" s="42"/>
    </row>
    <row r="39" spans="1:60">
      <c r="A39" s="21">
        <v>87</v>
      </c>
      <c r="B39" s="42">
        <v>7</v>
      </c>
      <c r="C39" s="21">
        <v>96</v>
      </c>
      <c r="D39" s="42">
        <v>7</v>
      </c>
      <c r="E39" s="21">
        <v>152</v>
      </c>
      <c r="F39" s="42">
        <v>7</v>
      </c>
      <c r="G39" s="21">
        <v>130</v>
      </c>
      <c r="H39" s="42">
        <v>7</v>
      </c>
      <c r="I39" s="21">
        <v>141</v>
      </c>
      <c r="J39" s="42">
        <v>7</v>
      </c>
      <c r="K39" s="21">
        <v>220</v>
      </c>
      <c r="L39" s="42">
        <v>7</v>
      </c>
      <c r="M39" s="21">
        <v>320</v>
      </c>
      <c r="N39" s="42">
        <v>7</v>
      </c>
      <c r="O39" s="21">
        <v>500</v>
      </c>
      <c r="P39" s="42">
        <v>7</v>
      </c>
      <c r="Q39" s="21">
        <v>660</v>
      </c>
      <c r="R39" s="42">
        <v>7</v>
      </c>
      <c r="S39" s="21">
        <v>720</v>
      </c>
      <c r="T39" s="42">
        <v>7</v>
      </c>
      <c r="U39" s="21">
        <v>890</v>
      </c>
      <c r="V39" s="42">
        <v>7</v>
      </c>
      <c r="W39" s="22">
        <v>2050</v>
      </c>
      <c r="X39" s="42">
        <v>7</v>
      </c>
      <c r="Y39" s="22">
        <v>3200</v>
      </c>
      <c r="Z39" s="42">
        <v>7</v>
      </c>
      <c r="AA39" s="22">
        <v>4200</v>
      </c>
      <c r="AB39" s="42">
        <v>7</v>
      </c>
      <c r="AC39" s="22">
        <v>6450</v>
      </c>
      <c r="AD39" s="42">
        <v>7</v>
      </c>
      <c r="AE39" s="22">
        <v>9300</v>
      </c>
      <c r="AF39" s="42">
        <v>7</v>
      </c>
      <c r="AG39" s="22">
        <v>14000</v>
      </c>
      <c r="AH39" s="42">
        <v>7</v>
      </c>
      <c r="AI39" s="22">
        <v>24000</v>
      </c>
      <c r="AJ39" s="42">
        <v>7</v>
      </c>
      <c r="AK39" s="22">
        <v>8400</v>
      </c>
      <c r="AL39" s="42">
        <v>7</v>
      </c>
      <c r="AM39" s="22">
        <v>16000</v>
      </c>
      <c r="AN39" s="42">
        <v>7</v>
      </c>
      <c r="AO39" s="22">
        <v>23000</v>
      </c>
      <c r="AP39" s="42">
        <v>7</v>
      </c>
      <c r="AQ39" s="22">
        <v>41000</v>
      </c>
      <c r="AR39" s="42">
        <v>7</v>
      </c>
      <c r="AS39" s="31">
        <v>580</v>
      </c>
      <c r="AT39" s="42">
        <v>20</v>
      </c>
      <c r="AU39" s="31">
        <v>1250</v>
      </c>
      <c r="AV39" s="42">
        <v>20</v>
      </c>
      <c r="AW39" s="31">
        <v>185</v>
      </c>
      <c r="AX39" s="42">
        <v>20</v>
      </c>
      <c r="AY39" s="31">
        <v>440</v>
      </c>
      <c r="AZ39" s="42">
        <v>20</v>
      </c>
      <c r="BA39" s="31">
        <v>1100</v>
      </c>
      <c r="BB39" s="42">
        <v>20</v>
      </c>
      <c r="BC39" s="31">
        <v>3200</v>
      </c>
      <c r="BD39" s="42">
        <v>20</v>
      </c>
      <c r="BE39" s="31">
        <v>4100</v>
      </c>
      <c r="BF39" s="42">
        <v>20</v>
      </c>
      <c r="BG39" s="31">
        <v>3600</v>
      </c>
      <c r="BH39" s="42">
        <v>20</v>
      </c>
    </row>
    <row r="40" spans="1:60">
      <c r="A40" s="21">
        <v>88</v>
      </c>
      <c r="B40" s="42">
        <v>6</v>
      </c>
      <c r="C40" s="21">
        <v>97</v>
      </c>
      <c r="D40" s="42">
        <v>6</v>
      </c>
      <c r="E40" s="21">
        <v>153</v>
      </c>
      <c r="F40" s="42">
        <v>6</v>
      </c>
      <c r="G40" s="21">
        <v>131</v>
      </c>
      <c r="H40" s="42">
        <v>6</v>
      </c>
      <c r="I40" s="21">
        <v>142</v>
      </c>
      <c r="J40" s="42">
        <v>6</v>
      </c>
      <c r="K40" s="21">
        <v>221</v>
      </c>
      <c r="L40" s="42">
        <v>6</v>
      </c>
      <c r="M40" s="21">
        <v>321</v>
      </c>
      <c r="N40" s="42">
        <v>6</v>
      </c>
      <c r="O40" s="21">
        <v>501</v>
      </c>
      <c r="P40" s="42">
        <v>6</v>
      </c>
      <c r="Q40" s="21">
        <v>661</v>
      </c>
      <c r="R40" s="42">
        <v>6</v>
      </c>
      <c r="S40" s="21">
        <v>721</v>
      </c>
      <c r="T40" s="42">
        <v>6</v>
      </c>
      <c r="U40" s="21">
        <v>891</v>
      </c>
      <c r="V40" s="42">
        <v>6</v>
      </c>
      <c r="W40" s="22">
        <v>2051</v>
      </c>
      <c r="X40" s="42">
        <v>6</v>
      </c>
      <c r="Y40" s="22">
        <v>3201</v>
      </c>
      <c r="Z40" s="42">
        <v>6</v>
      </c>
      <c r="AA40" s="22">
        <v>4201</v>
      </c>
      <c r="AB40" s="42">
        <v>6</v>
      </c>
      <c r="AC40" s="22">
        <v>6451</v>
      </c>
      <c r="AD40" s="42">
        <v>6</v>
      </c>
      <c r="AE40" s="22">
        <v>9301</v>
      </c>
      <c r="AF40" s="42">
        <v>6</v>
      </c>
      <c r="AG40" s="22">
        <v>14001</v>
      </c>
      <c r="AH40" s="42">
        <v>6</v>
      </c>
      <c r="AI40" s="22">
        <v>24001</v>
      </c>
      <c r="AJ40" s="42">
        <v>6</v>
      </c>
      <c r="AK40" s="22">
        <v>8401</v>
      </c>
      <c r="AL40" s="42">
        <v>6</v>
      </c>
      <c r="AM40" s="22">
        <v>16001</v>
      </c>
      <c r="AN40" s="42">
        <v>6</v>
      </c>
      <c r="AO40" s="22">
        <v>23001</v>
      </c>
      <c r="AP40" s="42">
        <v>6</v>
      </c>
      <c r="AQ40" s="22">
        <v>41001</v>
      </c>
      <c r="AR40" s="42">
        <v>6</v>
      </c>
      <c r="AS40" s="31"/>
      <c r="AT40" s="42"/>
      <c r="AU40" s="31"/>
      <c r="AV40" s="42"/>
      <c r="AW40" s="31"/>
      <c r="AX40" s="42"/>
      <c r="AY40" s="31"/>
      <c r="AZ40" s="42"/>
      <c r="BA40" s="31"/>
      <c r="BB40" s="42"/>
      <c r="BC40" s="31"/>
      <c r="BD40" s="42"/>
      <c r="BE40" s="31"/>
      <c r="BF40" s="42"/>
      <c r="BG40" s="31"/>
      <c r="BH40" s="42"/>
    </row>
    <row r="41" spans="1:60">
      <c r="A41" s="21">
        <v>91</v>
      </c>
      <c r="B41" s="42">
        <v>6</v>
      </c>
      <c r="C41" s="21">
        <v>100</v>
      </c>
      <c r="D41" s="42">
        <v>6</v>
      </c>
      <c r="E41" s="21">
        <v>156</v>
      </c>
      <c r="F41" s="42">
        <v>6</v>
      </c>
      <c r="G41" s="21">
        <v>134</v>
      </c>
      <c r="H41" s="42">
        <v>6</v>
      </c>
      <c r="I41" s="21">
        <v>145</v>
      </c>
      <c r="J41" s="42">
        <v>6</v>
      </c>
      <c r="K41" s="21">
        <v>225</v>
      </c>
      <c r="L41" s="42">
        <v>6</v>
      </c>
      <c r="M41" s="21">
        <v>330</v>
      </c>
      <c r="N41" s="42">
        <v>6</v>
      </c>
      <c r="O41" s="21">
        <v>510</v>
      </c>
      <c r="P41" s="42">
        <v>6</v>
      </c>
      <c r="Q41" s="21">
        <v>680</v>
      </c>
      <c r="R41" s="42">
        <v>6</v>
      </c>
      <c r="S41" s="21">
        <v>740</v>
      </c>
      <c r="T41" s="42">
        <v>6</v>
      </c>
      <c r="U41" s="21">
        <v>920</v>
      </c>
      <c r="V41" s="42">
        <v>6</v>
      </c>
      <c r="W41" s="22">
        <v>2100</v>
      </c>
      <c r="X41" s="42">
        <v>6</v>
      </c>
      <c r="Y41" s="22">
        <v>3300</v>
      </c>
      <c r="Z41" s="42">
        <v>6</v>
      </c>
      <c r="AA41" s="22">
        <v>4300</v>
      </c>
      <c r="AB41" s="42">
        <v>6</v>
      </c>
      <c r="AC41" s="22">
        <v>7000</v>
      </c>
      <c r="AD41" s="42">
        <v>6</v>
      </c>
      <c r="AE41" s="22">
        <v>10000</v>
      </c>
      <c r="AF41" s="42">
        <v>6</v>
      </c>
      <c r="AG41" s="22">
        <v>14300</v>
      </c>
      <c r="AH41" s="42">
        <v>6</v>
      </c>
      <c r="AI41" s="22">
        <v>24300</v>
      </c>
      <c r="AJ41" s="42">
        <v>6</v>
      </c>
      <c r="AK41" s="22">
        <v>9000</v>
      </c>
      <c r="AL41" s="42">
        <v>6</v>
      </c>
      <c r="AM41" s="22">
        <v>16300</v>
      </c>
      <c r="AN41" s="42">
        <v>6</v>
      </c>
      <c r="AO41" s="22">
        <v>23300</v>
      </c>
      <c r="AP41" s="42">
        <v>6</v>
      </c>
      <c r="AQ41" s="22">
        <v>42000</v>
      </c>
      <c r="AR41" s="42">
        <v>6</v>
      </c>
      <c r="AS41" s="31">
        <v>620</v>
      </c>
      <c r="AT41" s="42">
        <v>21</v>
      </c>
      <c r="AU41" s="31">
        <v>1320</v>
      </c>
      <c r="AV41" s="42">
        <v>21</v>
      </c>
      <c r="AW41" s="31">
        <v>190</v>
      </c>
      <c r="AX41" s="42">
        <v>21</v>
      </c>
      <c r="AY41" s="31">
        <v>460</v>
      </c>
      <c r="AZ41" s="42">
        <v>21</v>
      </c>
      <c r="BA41" s="31">
        <v>1200</v>
      </c>
      <c r="BB41" s="42">
        <v>21</v>
      </c>
      <c r="BC41" s="31">
        <v>3500</v>
      </c>
      <c r="BD41" s="42">
        <v>21</v>
      </c>
      <c r="BE41" s="31">
        <v>4500</v>
      </c>
      <c r="BF41" s="42">
        <v>21</v>
      </c>
      <c r="BG41" s="31">
        <v>4000</v>
      </c>
      <c r="BH41" s="42">
        <v>21</v>
      </c>
    </row>
    <row r="42" spans="1:60">
      <c r="A42" s="21">
        <v>92</v>
      </c>
      <c r="B42" s="42">
        <v>5</v>
      </c>
      <c r="C42" s="21">
        <v>101</v>
      </c>
      <c r="D42" s="42">
        <v>5</v>
      </c>
      <c r="E42" s="21">
        <v>157</v>
      </c>
      <c r="F42" s="42">
        <v>5</v>
      </c>
      <c r="G42" s="21">
        <v>135</v>
      </c>
      <c r="H42" s="42">
        <v>5</v>
      </c>
      <c r="I42" s="21">
        <v>146</v>
      </c>
      <c r="J42" s="42">
        <v>5</v>
      </c>
      <c r="K42" s="21">
        <v>226</v>
      </c>
      <c r="L42" s="42">
        <v>5</v>
      </c>
      <c r="M42" s="21">
        <v>331</v>
      </c>
      <c r="N42" s="42">
        <v>5</v>
      </c>
      <c r="O42" s="21">
        <v>511</v>
      </c>
      <c r="P42" s="42">
        <v>5</v>
      </c>
      <c r="Q42" s="21">
        <v>681</v>
      </c>
      <c r="R42" s="42">
        <v>5</v>
      </c>
      <c r="S42" s="21">
        <v>741</v>
      </c>
      <c r="T42" s="42">
        <v>5</v>
      </c>
      <c r="U42" s="21">
        <v>921</v>
      </c>
      <c r="V42" s="42">
        <v>5</v>
      </c>
      <c r="W42" s="22">
        <v>2101</v>
      </c>
      <c r="X42" s="42">
        <v>5</v>
      </c>
      <c r="Y42" s="22">
        <v>3301</v>
      </c>
      <c r="Z42" s="42">
        <v>5</v>
      </c>
      <c r="AA42" s="22">
        <v>4301</v>
      </c>
      <c r="AB42" s="42">
        <v>5</v>
      </c>
      <c r="AC42" s="22">
        <v>7001</v>
      </c>
      <c r="AD42" s="42">
        <v>5</v>
      </c>
      <c r="AE42" s="22">
        <v>10001</v>
      </c>
      <c r="AF42" s="42">
        <v>5</v>
      </c>
      <c r="AG42" s="22">
        <v>14301</v>
      </c>
      <c r="AH42" s="42">
        <v>5</v>
      </c>
      <c r="AI42" s="22">
        <v>24301</v>
      </c>
      <c r="AJ42" s="42">
        <v>5</v>
      </c>
      <c r="AK42" s="22">
        <v>9001</v>
      </c>
      <c r="AL42" s="42">
        <v>5</v>
      </c>
      <c r="AM42" s="22">
        <v>16301</v>
      </c>
      <c r="AN42" s="42">
        <v>5</v>
      </c>
      <c r="AO42" s="22">
        <v>23301</v>
      </c>
      <c r="AP42" s="42">
        <v>5</v>
      </c>
      <c r="AQ42" s="22">
        <v>42001</v>
      </c>
      <c r="AR42" s="42">
        <v>5</v>
      </c>
      <c r="AS42" s="31"/>
      <c r="AT42" s="42"/>
      <c r="AU42" s="31"/>
      <c r="AV42" s="42"/>
      <c r="AW42" s="31"/>
      <c r="AX42" s="42"/>
      <c r="AY42" s="31"/>
      <c r="AZ42" s="42"/>
      <c r="BA42" s="31"/>
      <c r="BB42" s="42"/>
      <c r="BC42" s="31"/>
      <c r="BD42" s="42"/>
      <c r="BE42" s="31"/>
      <c r="BF42" s="42"/>
      <c r="BG42" s="31"/>
      <c r="BH42" s="42"/>
    </row>
    <row r="43" spans="1:60">
      <c r="A43" s="21">
        <v>95</v>
      </c>
      <c r="B43" s="42">
        <v>5</v>
      </c>
      <c r="C43" s="21">
        <v>104</v>
      </c>
      <c r="D43" s="42">
        <v>5</v>
      </c>
      <c r="E43" s="21">
        <v>160</v>
      </c>
      <c r="F43" s="42">
        <v>5</v>
      </c>
      <c r="G43" s="21">
        <v>138</v>
      </c>
      <c r="H43" s="42">
        <v>5</v>
      </c>
      <c r="I43" s="21">
        <v>149</v>
      </c>
      <c r="J43" s="42">
        <v>5</v>
      </c>
      <c r="K43" s="21">
        <v>230</v>
      </c>
      <c r="L43" s="42">
        <v>5</v>
      </c>
      <c r="M43" s="21">
        <v>340</v>
      </c>
      <c r="N43" s="42">
        <v>5</v>
      </c>
      <c r="O43" s="21">
        <v>520</v>
      </c>
      <c r="P43" s="42">
        <v>5</v>
      </c>
      <c r="Q43" s="21">
        <v>700</v>
      </c>
      <c r="R43" s="42">
        <v>5</v>
      </c>
      <c r="S43" s="21">
        <v>760</v>
      </c>
      <c r="T43" s="42">
        <v>5</v>
      </c>
      <c r="U43" s="21">
        <v>950</v>
      </c>
      <c r="V43" s="42">
        <v>5</v>
      </c>
      <c r="W43" s="22">
        <v>2150</v>
      </c>
      <c r="X43" s="42">
        <v>5</v>
      </c>
      <c r="Y43" s="22">
        <v>3450</v>
      </c>
      <c r="Z43" s="42">
        <v>5</v>
      </c>
      <c r="AA43" s="22">
        <v>4450</v>
      </c>
      <c r="AB43" s="42">
        <v>5</v>
      </c>
      <c r="AC43" s="22">
        <v>7150</v>
      </c>
      <c r="AD43" s="42">
        <v>5</v>
      </c>
      <c r="AE43" s="22">
        <v>10300</v>
      </c>
      <c r="AF43" s="42">
        <v>5</v>
      </c>
      <c r="AG43" s="22">
        <v>15000</v>
      </c>
      <c r="AH43" s="42">
        <v>5</v>
      </c>
      <c r="AI43" s="22">
        <v>25000</v>
      </c>
      <c r="AJ43" s="42">
        <v>5</v>
      </c>
      <c r="AK43" s="22">
        <v>9200</v>
      </c>
      <c r="AL43" s="42">
        <v>5</v>
      </c>
      <c r="AM43" s="22">
        <v>17000</v>
      </c>
      <c r="AN43" s="42">
        <v>5</v>
      </c>
      <c r="AO43" s="22">
        <v>24000</v>
      </c>
      <c r="AP43" s="42">
        <v>5</v>
      </c>
      <c r="AQ43" s="22">
        <v>43000</v>
      </c>
      <c r="AR43" s="42">
        <v>5</v>
      </c>
      <c r="AS43" s="31">
        <v>660</v>
      </c>
      <c r="AT43" s="42">
        <v>22</v>
      </c>
      <c r="AU43" s="31">
        <v>1400</v>
      </c>
      <c r="AV43" s="42">
        <v>22</v>
      </c>
      <c r="AW43" s="31">
        <v>195</v>
      </c>
      <c r="AX43" s="42">
        <v>22</v>
      </c>
      <c r="AY43" s="31">
        <v>480</v>
      </c>
      <c r="AZ43" s="42">
        <v>22</v>
      </c>
      <c r="BA43" s="31">
        <v>1300</v>
      </c>
      <c r="BB43" s="42">
        <v>22</v>
      </c>
      <c r="BC43" s="31">
        <v>4000</v>
      </c>
      <c r="BD43" s="42">
        <v>22</v>
      </c>
      <c r="BE43" s="31">
        <v>5000</v>
      </c>
      <c r="BF43" s="42">
        <v>22</v>
      </c>
      <c r="BG43" s="31">
        <v>4500</v>
      </c>
      <c r="BH43" s="42">
        <v>22</v>
      </c>
    </row>
    <row r="44" spans="1:60">
      <c r="A44" s="21">
        <v>96</v>
      </c>
      <c r="B44" s="42">
        <v>4</v>
      </c>
      <c r="C44" s="21">
        <v>105</v>
      </c>
      <c r="D44" s="42">
        <v>4</v>
      </c>
      <c r="E44" s="21">
        <v>161</v>
      </c>
      <c r="F44" s="42">
        <v>4</v>
      </c>
      <c r="G44" s="21">
        <v>139</v>
      </c>
      <c r="H44" s="42">
        <v>4</v>
      </c>
      <c r="I44" s="21">
        <v>150</v>
      </c>
      <c r="J44" s="42">
        <v>4</v>
      </c>
      <c r="K44" s="21">
        <v>231</v>
      </c>
      <c r="L44" s="42">
        <v>4</v>
      </c>
      <c r="M44" s="21">
        <v>341</v>
      </c>
      <c r="N44" s="42">
        <v>4</v>
      </c>
      <c r="O44" s="21">
        <v>521</v>
      </c>
      <c r="P44" s="42">
        <v>4</v>
      </c>
      <c r="Q44" s="21">
        <v>701</v>
      </c>
      <c r="R44" s="42">
        <v>4</v>
      </c>
      <c r="S44" s="21">
        <v>761</v>
      </c>
      <c r="T44" s="42">
        <v>4</v>
      </c>
      <c r="U44" s="21">
        <v>951</v>
      </c>
      <c r="V44" s="42">
        <v>4</v>
      </c>
      <c r="W44" s="22">
        <v>2151</v>
      </c>
      <c r="X44" s="42">
        <v>4</v>
      </c>
      <c r="Y44" s="22">
        <v>3451</v>
      </c>
      <c r="Z44" s="42">
        <v>4</v>
      </c>
      <c r="AA44" s="22">
        <v>4451</v>
      </c>
      <c r="AB44" s="42">
        <v>4</v>
      </c>
      <c r="AC44" s="22">
        <v>7151</v>
      </c>
      <c r="AD44" s="42">
        <v>4</v>
      </c>
      <c r="AE44" s="22">
        <v>10301</v>
      </c>
      <c r="AF44" s="42">
        <v>4</v>
      </c>
      <c r="AG44" s="22">
        <v>15001</v>
      </c>
      <c r="AH44" s="42">
        <v>4</v>
      </c>
      <c r="AI44" s="22">
        <v>25001</v>
      </c>
      <c r="AJ44" s="42">
        <v>4</v>
      </c>
      <c r="AK44" s="22">
        <v>9201</v>
      </c>
      <c r="AL44" s="42">
        <v>4</v>
      </c>
      <c r="AM44" s="22">
        <v>17001</v>
      </c>
      <c r="AN44" s="42">
        <v>4</v>
      </c>
      <c r="AO44" s="22">
        <v>24001</v>
      </c>
      <c r="AP44" s="42">
        <v>4</v>
      </c>
      <c r="AQ44" s="22">
        <v>43001</v>
      </c>
      <c r="AR44" s="42">
        <v>4</v>
      </c>
      <c r="AS44" s="31"/>
      <c r="AT44" s="42"/>
      <c r="AU44" s="31"/>
      <c r="AV44" s="42"/>
      <c r="AW44" s="31"/>
      <c r="AX44" s="42"/>
      <c r="AY44" s="31"/>
      <c r="AZ44" s="42"/>
      <c r="BA44" s="31"/>
      <c r="BB44" s="42"/>
      <c r="BC44" s="31"/>
      <c r="BD44" s="42"/>
      <c r="BE44" s="31"/>
      <c r="BF44" s="42"/>
      <c r="BG44" s="31"/>
      <c r="BH44" s="42"/>
    </row>
    <row r="45" spans="1:60">
      <c r="A45" s="21">
        <v>99</v>
      </c>
      <c r="B45" s="42">
        <v>4</v>
      </c>
      <c r="C45" s="21">
        <v>108</v>
      </c>
      <c r="D45" s="42">
        <v>4</v>
      </c>
      <c r="E45" s="21">
        <v>165</v>
      </c>
      <c r="F45" s="42">
        <v>4</v>
      </c>
      <c r="G45" s="21">
        <v>142</v>
      </c>
      <c r="H45" s="42">
        <v>4</v>
      </c>
      <c r="I45" s="21">
        <v>153</v>
      </c>
      <c r="J45" s="42">
        <v>4</v>
      </c>
      <c r="K45" s="21">
        <v>235</v>
      </c>
      <c r="L45" s="42">
        <v>4</v>
      </c>
      <c r="M45" s="21">
        <v>350</v>
      </c>
      <c r="N45" s="42">
        <v>4</v>
      </c>
      <c r="O45" s="21">
        <v>530</v>
      </c>
      <c r="P45" s="42">
        <v>4</v>
      </c>
      <c r="Q45" s="21">
        <v>730</v>
      </c>
      <c r="R45" s="42">
        <v>4</v>
      </c>
      <c r="S45" s="21">
        <v>780</v>
      </c>
      <c r="T45" s="42">
        <v>4</v>
      </c>
      <c r="U45" s="21">
        <v>980</v>
      </c>
      <c r="V45" s="42">
        <v>4</v>
      </c>
      <c r="W45" s="22">
        <v>2200</v>
      </c>
      <c r="X45" s="42">
        <v>4</v>
      </c>
      <c r="Y45" s="22">
        <v>4000</v>
      </c>
      <c r="Z45" s="42">
        <v>4</v>
      </c>
      <c r="AA45" s="22">
        <v>5000</v>
      </c>
      <c r="AB45" s="42">
        <v>4</v>
      </c>
      <c r="AC45" s="22">
        <v>7300</v>
      </c>
      <c r="AD45" s="42">
        <v>4</v>
      </c>
      <c r="AE45" s="22">
        <v>11000</v>
      </c>
      <c r="AF45" s="42">
        <v>4</v>
      </c>
      <c r="AG45" s="22">
        <v>15300</v>
      </c>
      <c r="AH45" s="42">
        <v>4</v>
      </c>
      <c r="AI45" s="22">
        <v>25300</v>
      </c>
      <c r="AJ45" s="42">
        <v>4</v>
      </c>
      <c r="AK45" s="22">
        <v>9400</v>
      </c>
      <c r="AL45" s="42">
        <v>4</v>
      </c>
      <c r="AM45" s="22">
        <v>17300</v>
      </c>
      <c r="AN45" s="42">
        <v>4</v>
      </c>
      <c r="AO45" s="22">
        <v>24300</v>
      </c>
      <c r="AP45" s="42">
        <v>4</v>
      </c>
      <c r="AQ45" s="22">
        <v>44000</v>
      </c>
      <c r="AR45" s="42">
        <v>4</v>
      </c>
      <c r="AS45" s="31">
        <v>710</v>
      </c>
      <c r="AT45" s="42">
        <v>23</v>
      </c>
      <c r="AU45" s="31">
        <v>1500</v>
      </c>
      <c r="AV45" s="42">
        <v>23</v>
      </c>
      <c r="AW45" s="31">
        <v>200</v>
      </c>
      <c r="AX45" s="42">
        <v>23</v>
      </c>
      <c r="AY45" s="31">
        <v>500</v>
      </c>
      <c r="AZ45" s="42">
        <v>23</v>
      </c>
      <c r="BA45" s="31">
        <v>1500</v>
      </c>
      <c r="BB45" s="42">
        <v>23</v>
      </c>
      <c r="BC45" s="31">
        <v>4500</v>
      </c>
      <c r="BD45" s="42">
        <v>23</v>
      </c>
      <c r="BE45" s="31">
        <v>5500</v>
      </c>
      <c r="BF45" s="42">
        <v>23</v>
      </c>
      <c r="BG45" s="31">
        <v>5000</v>
      </c>
      <c r="BH45" s="42">
        <v>23</v>
      </c>
    </row>
    <row r="46" spans="1:60">
      <c r="A46" s="21">
        <v>100</v>
      </c>
      <c r="B46" s="42">
        <v>3</v>
      </c>
      <c r="C46" s="21">
        <v>109</v>
      </c>
      <c r="D46" s="42">
        <v>3</v>
      </c>
      <c r="E46" s="21">
        <v>166</v>
      </c>
      <c r="F46" s="42">
        <v>3</v>
      </c>
      <c r="G46" s="21">
        <v>143</v>
      </c>
      <c r="H46" s="42">
        <v>3</v>
      </c>
      <c r="I46" s="21">
        <v>154</v>
      </c>
      <c r="J46" s="42">
        <v>3</v>
      </c>
      <c r="K46" s="21">
        <v>236</v>
      </c>
      <c r="L46" s="42">
        <v>3</v>
      </c>
      <c r="M46" s="21">
        <v>351</v>
      </c>
      <c r="N46" s="42">
        <v>3</v>
      </c>
      <c r="O46" s="21">
        <v>531</v>
      </c>
      <c r="P46" s="42">
        <v>3</v>
      </c>
      <c r="Q46" s="21">
        <v>731</v>
      </c>
      <c r="R46" s="42">
        <v>3</v>
      </c>
      <c r="S46" s="21">
        <v>781</v>
      </c>
      <c r="T46" s="42">
        <v>3</v>
      </c>
      <c r="U46" s="21">
        <v>981</v>
      </c>
      <c r="V46" s="42">
        <v>3</v>
      </c>
      <c r="W46" s="22">
        <v>2201</v>
      </c>
      <c r="X46" s="42">
        <v>3</v>
      </c>
      <c r="Y46" s="22">
        <v>4001</v>
      </c>
      <c r="Z46" s="42">
        <v>3</v>
      </c>
      <c r="AA46" s="22">
        <v>5001</v>
      </c>
      <c r="AB46" s="42">
        <v>3</v>
      </c>
      <c r="AC46" s="22">
        <v>7301</v>
      </c>
      <c r="AD46" s="42">
        <v>3</v>
      </c>
      <c r="AE46" s="22">
        <v>11001</v>
      </c>
      <c r="AF46" s="42">
        <v>3</v>
      </c>
      <c r="AG46" s="22">
        <v>15301</v>
      </c>
      <c r="AH46" s="42">
        <v>3</v>
      </c>
      <c r="AI46" s="22">
        <v>25301</v>
      </c>
      <c r="AJ46" s="42">
        <v>3</v>
      </c>
      <c r="AK46" s="22">
        <v>9401</v>
      </c>
      <c r="AL46" s="42">
        <v>3</v>
      </c>
      <c r="AM46" s="22">
        <v>17301</v>
      </c>
      <c r="AN46" s="42">
        <v>3</v>
      </c>
      <c r="AO46" s="22">
        <v>24301</v>
      </c>
      <c r="AP46" s="42">
        <v>3</v>
      </c>
      <c r="AQ46" s="22">
        <v>44001</v>
      </c>
      <c r="AR46" s="42">
        <v>3</v>
      </c>
      <c r="AS46" s="31"/>
      <c r="AT46" s="42"/>
      <c r="AU46" s="31"/>
      <c r="AV46" s="42"/>
      <c r="AW46" s="31"/>
      <c r="AX46" s="42"/>
      <c r="AY46" s="31"/>
      <c r="AZ46" s="42"/>
      <c r="BA46" s="31"/>
      <c r="BB46" s="42"/>
      <c r="BC46" s="31"/>
      <c r="BD46" s="42"/>
      <c r="BE46" s="31"/>
      <c r="BF46" s="42"/>
      <c r="BG46" s="31"/>
      <c r="BH46" s="42"/>
    </row>
    <row r="47" spans="1:60">
      <c r="A47" s="21">
        <v>103</v>
      </c>
      <c r="B47" s="42">
        <v>3</v>
      </c>
      <c r="C47" s="21">
        <v>112</v>
      </c>
      <c r="D47" s="42">
        <v>3</v>
      </c>
      <c r="E47" s="21">
        <v>170</v>
      </c>
      <c r="F47" s="42">
        <v>3</v>
      </c>
      <c r="G47" s="21">
        <v>146</v>
      </c>
      <c r="H47" s="42">
        <v>3</v>
      </c>
      <c r="I47" s="21">
        <v>157</v>
      </c>
      <c r="J47" s="42">
        <v>3</v>
      </c>
      <c r="K47" s="21">
        <v>240</v>
      </c>
      <c r="L47" s="42">
        <v>3</v>
      </c>
      <c r="M47" s="21">
        <v>360</v>
      </c>
      <c r="N47" s="42">
        <v>3</v>
      </c>
      <c r="O47" s="21">
        <v>540</v>
      </c>
      <c r="P47" s="42">
        <v>3</v>
      </c>
      <c r="Q47" s="21">
        <v>760</v>
      </c>
      <c r="R47" s="42">
        <v>3</v>
      </c>
      <c r="S47" s="21">
        <v>800</v>
      </c>
      <c r="T47" s="42">
        <v>3</v>
      </c>
      <c r="U47" s="21">
        <v>1010</v>
      </c>
      <c r="V47" s="42">
        <v>3</v>
      </c>
      <c r="W47" s="22">
        <v>2250</v>
      </c>
      <c r="X47" s="42">
        <v>3</v>
      </c>
      <c r="Y47" s="22">
        <v>4150</v>
      </c>
      <c r="Z47" s="42">
        <v>3</v>
      </c>
      <c r="AA47" s="22">
        <v>5150</v>
      </c>
      <c r="AB47" s="42">
        <v>3</v>
      </c>
      <c r="AC47" s="22">
        <v>7450</v>
      </c>
      <c r="AD47" s="42">
        <v>3</v>
      </c>
      <c r="AE47" s="22">
        <v>11300</v>
      </c>
      <c r="AF47" s="42">
        <v>3</v>
      </c>
      <c r="AG47" s="22">
        <v>16000</v>
      </c>
      <c r="AH47" s="42">
        <v>3</v>
      </c>
      <c r="AI47" s="22">
        <v>26000</v>
      </c>
      <c r="AJ47" s="42">
        <v>3</v>
      </c>
      <c r="AK47" s="22">
        <v>10000</v>
      </c>
      <c r="AL47" s="42">
        <v>3</v>
      </c>
      <c r="AM47" s="22">
        <v>18000</v>
      </c>
      <c r="AN47" s="42">
        <v>3</v>
      </c>
      <c r="AO47" s="22">
        <v>25000</v>
      </c>
      <c r="AP47" s="42">
        <v>3</v>
      </c>
      <c r="AQ47" s="22">
        <v>45000</v>
      </c>
      <c r="AR47" s="42">
        <v>3</v>
      </c>
      <c r="AS47" s="31">
        <v>760</v>
      </c>
      <c r="AT47" s="42">
        <v>24</v>
      </c>
      <c r="AU47" s="31">
        <v>1600</v>
      </c>
      <c r="AV47" s="42">
        <v>24</v>
      </c>
      <c r="AW47" s="31">
        <v>215</v>
      </c>
      <c r="AX47" s="42">
        <v>24</v>
      </c>
      <c r="AY47" s="31">
        <v>550</v>
      </c>
      <c r="AZ47" s="42">
        <v>24</v>
      </c>
      <c r="BA47" s="31">
        <v>1700</v>
      </c>
      <c r="BB47" s="42">
        <v>24</v>
      </c>
      <c r="BC47" s="31">
        <v>5000</v>
      </c>
      <c r="BD47" s="42">
        <v>24</v>
      </c>
      <c r="BE47" s="31">
        <v>6500</v>
      </c>
      <c r="BF47" s="42">
        <v>24</v>
      </c>
      <c r="BG47" s="31">
        <v>6000</v>
      </c>
      <c r="BH47" s="42">
        <v>24</v>
      </c>
    </row>
    <row r="48" spans="1:60">
      <c r="A48" s="21">
        <v>104</v>
      </c>
      <c r="B48" s="42">
        <v>2</v>
      </c>
      <c r="C48" s="21">
        <v>113</v>
      </c>
      <c r="D48" s="42">
        <v>2</v>
      </c>
      <c r="E48" s="21">
        <v>171</v>
      </c>
      <c r="F48" s="42">
        <v>2</v>
      </c>
      <c r="G48" s="21">
        <v>147</v>
      </c>
      <c r="H48" s="42">
        <v>2</v>
      </c>
      <c r="I48" s="21">
        <v>158</v>
      </c>
      <c r="J48" s="42">
        <v>2</v>
      </c>
      <c r="K48" s="21">
        <v>241</v>
      </c>
      <c r="L48" s="42">
        <v>2</v>
      </c>
      <c r="M48" s="21">
        <v>361</v>
      </c>
      <c r="N48" s="42">
        <v>2</v>
      </c>
      <c r="O48" s="21">
        <v>541</v>
      </c>
      <c r="P48" s="42">
        <v>2</v>
      </c>
      <c r="Q48" s="21">
        <v>761</v>
      </c>
      <c r="R48" s="42">
        <v>2</v>
      </c>
      <c r="S48" s="21">
        <v>801</v>
      </c>
      <c r="T48" s="42">
        <v>2</v>
      </c>
      <c r="U48" s="21">
        <v>1011</v>
      </c>
      <c r="V48" s="42">
        <v>2</v>
      </c>
      <c r="W48" s="22">
        <v>2251</v>
      </c>
      <c r="X48" s="42">
        <v>2</v>
      </c>
      <c r="Y48" s="22">
        <v>4151</v>
      </c>
      <c r="Z48" s="42">
        <v>2</v>
      </c>
      <c r="AA48" s="22">
        <v>5151</v>
      </c>
      <c r="AB48" s="42">
        <v>2</v>
      </c>
      <c r="AC48" s="22">
        <v>7451</v>
      </c>
      <c r="AD48" s="42">
        <v>2</v>
      </c>
      <c r="AE48" s="22">
        <v>11301</v>
      </c>
      <c r="AF48" s="42">
        <v>2</v>
      </c>
      <c r="AG48" s="22">
        <v>16001</v>
      </c>
      <c r="AH48" s="42">
        <v>2</v>
      </c>
      <c r="AI48" s="22">
        <v>26001</v>
      </c>
      <c r="AJ48" s="42">
        <v>2</v>
      </c>
      <c r="AK48" s="22">
        <v>10001</v>
      </c>
      <c r="AL48" s="42">
        <v>2</v>
      </c>
      <c r="AM48" s="22">
        <v>18001</v>
      </c>
      <c r="AN48" s="42">
        <v>2</v>
      </c>
      <c r="AO48" s="22">
        <v>25001</v>
      </c>
      <c r="AP48" s="42">
        <v>2</v>
      </c>
      <c r="AQ48" s="22">
        <v>45001</v>
      </c>
      <c r="AR48" s="42">
        <v>2</v>
      </c>
      <c r="AS48" s="31"/>
      <c r="AT48" s="42"/>
      <c r="AU48" s="31"/>
      <c r="AV48" s="42"/>
      <c r="AW48" s="31"/>
      <c r="AX48" s="42"/>
      <c r="AY48" s="31"/>
      <c r="AZ48" s="42"/>
      <c r="BA48" s="31"/>
      <c r="BB48" s="42"/>
      <c r="BC48" s="31"/>
      <c r="BD48" s="42"/>
      <c r="BE48" s="31"/>
      <c r="BF48" s="42"/>
      <c r="BG48" s="31"/>
      <c r="BH48" s="42"/>
    </row>
    <row r="49" spans="1:60">
      <c r="A49" s="21">
        <v>107</v>
      </c>
      <c r="B49" s="42">
        <v>2</v>
      </c>
      <c r="C49" s="21">
        <v>116</v>
      </c>
      <c r="D49" s="42">
        <v>2</v>
      </c>
      <c r="E49" s="21">
        <v>175</v>
      </c>
      <c r="F49" s="42">
        <v>2</v>
      </c>
      <c r="G49" s="21">
        <v>150</v>
      </c>
      <c r="H49" s="42">
        <v>2</v>
      </c>
      <c r="I49" s="21">
        <v>161</v>
      </c>
      <c r="J49" s="42">
        <v>2</v>
      </c>
      <c r="K49" s="21">
        <v>245</v>
      </c>
      <c r="L49" s="42">
        <v>2</v>
      </c>
      <c r="M49" s="21">
        <v>370</v>
      </c>
      <c r="N49" s="42">
        <v>2</v>
      </c>
      <c r="O49" s="21">
        <v>550</v>
      </c>
      <c r="P49" s="42">
        <v>2</v>
      </c>
      <c r="Q49" s="21">
        <v>790</v>
      </c>
      <c r="R49" s="42">
        <v>2</v>
      </c>
      <c r="S49" s="21">
        <v>820</v>
      </c>
      <c r="T49" s="42">
        <v>2</v>
      </c>
      <c r="U49" s="21">
        <v>1040</v>
      </c>
      <c r="V49" s="42">
        <v>2</v>
      </c>
      <c r="W49" s="22">
        <v>2300</v>
      </c>
      <c r="X49" s="42">
        <v>2</v>
      </c>
      <c r="Y49" s="22">
        <v>4300</v>
      </c>
      <c r="Z49" s="42">
        <v>2</v>
      </c>
      <c r="AA49" s="22">
        <v>5300</v>
      </c>
      <c r="AB49" s="42">
        <v>2</v>
      </c>
      <c r="AC49" s="22">
        <v>8000</v>
      </c>
      <c r="AD49" s="42">
        <v>2</v>
      </c>
      <c r="AE49" s="22">
        <v>12000</v>
      </c>
      <c r="AF49" s="42">
        <v>2</v>
      </c>
      <c r="AG49" s="22">
        <v>16300</v>
      </c>
      <c r="AH49" s="42">
        <v>2</v>
      </c>
      <c r="AI49" s="22">
        <v>26300</v>
      </c>
      <c r="AJ49" s="42">
        <v>2</v>
      </c>
      <c r="AK49" s="22">
        <v>10200</v>
      </c>
      <c r="AL49" s="42">
        <v>2</v>
      </c>
      <c r="AM49" s="22">
        <v>18300</v>
      </c>
      <c r="AN49" s="42">
        <v>2</v>
      </c>
      <c r="AO49" s="22">
        <v>25300</v>
      </c>
      <c r="AP49" s="42">
        <v>2</v>
      </c>
      <c r="AQ49" s="22">
        <v>46000</v>
      </c>
      <c r="AR49" s="42">
        <v>2</v>
      </c>
      <c r="AS49" s="31">
        <v>810</v>
      </c>
      <c r="AT49" s="42">
        <v>25</v>
      </c>
      <c r="AU49" s="31">
        <v>1700</v>
      </c>
      <c r="AV49" s="42">
        <v>25</v>
      </c>
      <c r="AW49" s="31">
        <v>230</v>
      </c>
      <c r="AX49" s="42">
        <v>25</v>
      </c>
      <c r="AY49" s="31">
        <v>590</v>
      </c>
      <c r="AZ49" s="42">
        <v>25</v>
      </c>
      <c r="BA49" s="31">
        <v>1900</v>
      </c>
      <c r="BB49" s="42">
        <v>25</v>
      </c>
      <c r="BC49" s="31">
        <v>6000</v>
      </c>
      <c r="BD49" s="42">
        <v>25</v>
      </c>
      <c r="BE49" s="31">
        <v>7500</v>
      </c>
      <c r="BF49" s="42">
        <v>25</v>
      </c>
      <c r="BG49" s="31">
        <v>7000</v>
      </c>
      <c r="BH49" s="42">
        <v>25</v>
      </c>
    </row>
    <row r="50" spans="1:60">
      <c r="A50" s="21">
        <v>108</v>
      </c>
      <c r="B50" s="42">
        <v>1</v>
      </c>
      <c r="C50" s="21">
        <v>117</v>
      </c>
      <c r="D50" s="42">
        <v>1</v>
      </c>
      <c r="E50" s="21">
        <v>176</v>
      </c>
      <c r="F50" s="42">
        <v>1</v>
      </c>
      <c r="G50" s="21">
        <v>151</v>
      </c>
      <c r="H50" s="42">
        <v>1</v>
      </c>
      <c r="I50" s="21">
        <v>162</v>
      </c>
      <c r="J50" s="42">
        <v>1</v>
      </c>
      <c r="K50" s="21">
        <v>246</v>
      </c>
      <c r="L50" s="42">
        <v>1</v>
      </c>
      <c r="M50" s="21">
        <v>371</v>
      </c>
      <c r="N50" s="42">
        <v>1</v>
      </c>
      <c r="O50" s="21">
        <v>551</v>
      </c>
      <c r="P50" s="42">
        <v>1</v>
      </c>
      <c r="Q50" s="21">
        <v>791</v>
      </c>
      <c r="R50" s="42">
        <v>1</v>
      </c>
      <c r="S50" s="21">
        <v>821</v>
      </c>
      <c r="T50" s="42">
        <v>1</v>
      </c>
      <c r="U50" s="21">
        <v>1041</v>
      </c>
      <c r="V50" s="42">
        <v>1</v>
      </c>
      <c r="W50" s="22">
        <v>2301</v>
      </c>
      <c r="X50" s="42">
        <v>1</v>
      </c>
      <c r="Y50" s="22">
        <v>4301</v>
      </c>
      <c r="Z50" s="42">
        <v>1</v>
      </c>
      <c r="AA50" s="22">
        <v>5301</v>
      </c>
      <c r="AB50" s="42">
        <v>1</v>
      </c>
      <c r="AC50" s="22">
        <v>8001</v>
      </c>
      <c r="AD50" s="42">
        <v>1</v>
      </c>
      <c r="AE50" s="22">
        <v>12001</v>
      </c>
      <c r="AF50" s="42">
        <v>1</v>
      </c>
      <c r="AG50" s="22">
        <v>16301</v>
      </c>
      <c r="AH50" s="42">
        <v>1</v>
      </c>
      <c r="AI50" s="22">
        <v>26301</v>
      </c>
      <c r="AJ50" s="42">
        <v>1</v>
      </c>
      <c r="AK50" s="22">
        <v>10201</v>
      </c>
      <c r="AL50" s="42">
        <v>1</v>
      </c>
      <c r="AM50" s="22">
        <v>18301</v>
      </c>
      <c r="AN50" s="42">
        <v>1</v>
      </c>
      <c r="AO50" s="22">
        <v>25301</v>
      </c>
      <c r="AP50" s="42">
        <v>1</v>
      </c>
      <c r="AQ50" s="22">
        <v>46001</v>
      </c>
      <c r="AR50" s="42">
        <v>1</v>
      </c>
      <c r="AS50" s="31"/>
      <c r="AT50" s="42"/>
      <c r="AU50" s="31"/>
      <c r="AV50" s="42"/>
      <c r="AW50" s="31"/>
      <c r="AX50" s="42"/>
      <c r="AY50" s="31"/>
      <c r="AZ50" s="42"/>
      <c r="BA50" s="31"/>
      <c r="BB50" s="42"/>
      <c r="BC50" s="31"/>
      <c r="BD50" s="42"/>
      <c r="BE50" s="31"/>
      <c r="BF50" s="42"/>
      <c r="BG50" s="31"/>
      <c r="BH50" s="42"/>
    </row>
    <row r="51" spans="1:60">
      <c r="A51" s="25" t="s">
        <v>4</v>
      </c>
      <c r="B51" s="43" t="s">
        <v>15</v>
      </c>
      <c r="C51" s="25" t="s">
        <v>22</v>
      </c>
      <c r="D51" s="43" t="s">
        <v>15</v>
      </c>
      <c r="E51" s="25" t="s">
        <v>41</v>
      </c>
      <c r="F51" s="43" t="s">
        <v>15</v>
      </c>
      <c r="G51" s="25" t="s">
        <v>28</v>
      </c>
      <c r="H51" s="43" t="s">
        <v>15</v>
      </c>
      <c r="I51" s="25" t="s">
        <v>42</v>
      </c>
      <c r="J51" s="43" t="s">
        <v>15</v>
      </c>
      <c r="K51" s="25" t="s">
        <v>47</v>
      </c>
      <c r="L51" s="43" t="s">
        <v>15</v>
      </c>
      <c r="M51" s="25" t="s">
        <v>23</v>
      </c>
      <c r="N51" s="43" t="s">
        <v>15</v>
      </c>
      <c r="O51" s="25" t="s">
        <v>5</v>
      </c>
      <c r="P51" s="43" t="s">
        <v>15</v>
      </c>
      <c r="Q51" s="25" t="s">
        <v>51</v>
      </c>
      <c r="R51" s="43" t="s">
        <v>15</v>
      </c>
      <c r="S51" s="25" t="s">
        <v>52</v>
      </c>
      <c r="T51" s="43" t="s">
        <v>15</v>
      </c>
      <c r="U51" s="25" t="s">
        <v>53</v>
      </c>
      <c r="V51" s="43" t="s">
        <v>15</v>
      </c>
      <c r="W51" s="28" t="s">
        <v>7</v>
      </c>
      <c r="X51" s="43" t="s">
        <v>15</v>
      </c>
      <c r="Y51" s="28" t="s">
        <v>24</v>
      </c>
      <c r="Z51" s="43" t="s">
        <v>15</v>
      </c>
      <c r="AA51" s="28" t="s">
        <v>24</v>
      </c>
      <c r="AB51" s="43" t="s">
        <v>15</v>
      </c>
      <c r="AC51" s="28" t="s">
        <v>35</v>
      </c>
      <c r="AD51" s="43" t="s">
        <v>15</v>
      </c>
      <c r="AE51" s="28" t="s">
        <v>35</v>
      </c>
      <c r="AF51" s="43" t="s">
        <v>15</v>
      </c>
      <c r="AG51" s="28" t="s">
        <v>44</v>
      </c>
      <c r="AH51" s="43" t="s">
        <v>15</v>
      </c>
      <c r="AI51" s="28" t="s">
        <v>44</v>
      </c>
      <c r="AJ51" s="43" t="s">
        <v>15</v>
      </c>
      <c r="AK51" s="28" t="s">
        <v>36</v>
      </c>
      <c r="AL51" s="43" t="s">
        <v>15</v>
      </c>
      <c r="AM51" s="28" t="s">
        <v>45</v>
      </c>
      <c r="AN51" s="43" t="s">
        <v>15</v>
      </c>
      <c r="AO51" s="28" t="s">
        <v>45</v>
      </c>
      <c r="AP51" s="43" t="s">
        <v>15</v>
      </c>
      <c r="AQ51" s="28" t="s">
        <v>45</v>
      </c>
      <c r="AR51" s="43" t="s">
        <v>15</v>
      </c>
      <c r="AS51" s="29" t="s">
        <v>29</v>
      </c>
      <c r="AT51" s="43" t="s">
        <v>15</v>
      </c>
      <c r="AU51" s="29" t="s">
        <v>37</v>
      </c>
      <c r="AV51" s="43" t="s">
        <v>15</v>
      </c>
      <c r="AW51" s="29" t="s">
        <v>30</v>
      </c>
      <c r="AX51" s="43" t="s">
        <v>15</v>
      </c>
      <c r="AY51" s="29" t="s">
        <v>31</v>
      </c>
      <c r="AZ51" s="43" t="s">
        <v>15</v>
      </c>
      <c r="BA51" s="29" t="s">
        <v>32</v>
      </c>
      <c r="BB51" s="43" t="s">
        <v>15</v>
      </c>
      <c r="BC51" s="29" t="s">
        <v>33</v>
      </c>
      <c r="BD51" s="43" t="s">
        <v>15</v>
      </c>
      <c r="BE51" s="29" t="s">
        <v>34</v>
      </c>
      <c r="BF51" s="43" t="s">
        <v>15</v>
      </c>
      <c r="BG51" s="29" t="s">
        <v>13</v>
      </c>
      <c r="BH51" s="43" t="s">
        <v>15</v>
      </c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C47"/>
  <sheetViews>
    <sheetView showZeros="0" zoomScale="75" zoomScaleNormal="75" workbookViewId="0">
      <selection activeCell="AB21" sqref="AB21"/>
    </sheetView>
  </sheetViews>
  <sheetFormatPr baseColWidth="10" defaultColWidth="6.25" defaultRowHeight="15"/>
  <cols>
    <col min="1" max="1" width="16.25" style="107" bestFit="1" customWidth="1"/>
    <col min="2" max="2" width="12" style="107" bestFit="1" customWidth="1"/>
    <col min="3" max="3" width="6.625" style="106" bestFit="1" customWidth="1"/>
    <col min="4" max="4" width="5.75" style="136" bestFit="1" customWidth="1"/>
    <col min="5" max="5" width="3.625" style="137" bestFit="1" customWidth="1"/>
    <col min="6" max="6" width="9.25" style="136" hidden="1" customWidth="1"/>
    <col min="7" max="7" width="3.625" style="137" hidden="1" customWidth="1"/>
    <col min="8" max="8" width="7" style="138" hidden="1" customWidth="1"/>
    <col min="9" max="9" width="4.5" style="137" hidden="1" customWidth="1"/>
    <col min="10" max="10" width="7" style="138" bestFit="1" customWidth="1"/>
    <col min="11" max="11" width="3.625" style="137" bestFit="1" customWidth="1"/>
    <col min="12" max="12" width="14.25" style="138" hidden="1" customWidth="1"/>
    <col min="13" max="13" width="3.625" style="137" hidden="1" customWidth="1"/>
    <col min="14" max="14" width="10.25" style="139" bestFit="1" customWidth="1"/>
    <col min="15" max="15" width="3.625" style="137" bestFit="1" customWidth="1"/>
    <col min="16" max="16" width="11.75" style="139" hidden="1" customWidth="1"/>
    <col min="17" max="17" width="3.625" style="137" hidden="1" customWidth="1"/>
    <col min="18" max="18" width="14.5" style="139" hidden="1" customWidth="1"/>
    <col min="19" max="19" width="3.625" style="137" hidden="1" customWidth="1"/>
    <col min="20" max="20" width="7.5" style="139" bestFit="1" customWidth="1"/>
    <col min="21" max="21" width="3.625" style="137" bestFit="1" customWidth="1"/>
    <col min="22" max="22" width="8.625" style="139" hidden="1" customWidth="1"/>
    <col min="23" max="23" width="3.625" style="137" hidden="1" customWidth="1"/>
    <col min="24" max="24" width="7" style="209" bestFit="1" customWidth="1"/>
    <col min="25" max="26" width="7.75" style="137" bestFit="1" customWidth="1"/>
    <col min="27" max="27" width="13.125" style="137" bestFit="1" customWidth="1"/>
    <col min="28" max="28" width="5.25" style="137" bestFit="1" customWidth="1"/>
    <col min="29" max="29" width="5" style="137" bestFit="1" customWidth="1"/>
    <col min="30" max="16384" width="6.25" style="106"/>
  </cols>
  <sheetData>
    <row r="1" spans="1:29" s="103" customFormat="1" ht="27">
      <c r="A1" s="219" t="s">
        <v>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  <c r="Y1" s="219"/>
      <c r="Z1" s="219"/>
      <c r="AA1" s="219"/>
      <c r="AB1" s="219"/>
      <c r="AC1" s="219"/>
    </row>
    <row r="2" spans="1:29" s="104" customFormat="1" ht="26.25">
      <c r="A2" s="220"/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</row>
    <row r="3" spans="1:29" s="105" customFormat="1" ht="16.5" thickBot="1">
      <c r="A3" s="221" t="s">
        <v>1</v>
      </c>
      <c r="B3" s="221" t="s">
        <v>80</v>
      </c>
      <c r="C3" s="221" t="s">
        <v>79</v>
      </c>
      <c r="D3" s="154" t="s">
        <v>4</v>
      </c>
      <c r="E3" s="154"/>
      <c r="F3" s="154" t="s">
        <v>6</v>
      </c>
      <c r="G3" s="154"/>
      <c r="H3" s="154" t="s">
        <v>52</v>
      </c>
      <c r="I3" s="154"/>
      <c r="J3" s="154" t="s">
        <v>8</v>
      </c>
      <c r="K3" s="154"/>
      <c r="L3" s="154" t="s">
        <v>154</v>
      </c>
      <c r="M3" s="154"/>
      <c r="N3" s="154" t="s">
        <v>10</v>
      </c>
      <c r="O3" s="154"/>
      <c r="P3" s="154" t="s">
        <v>11</v>
      </c>
      <c r="Q3" s="154"/>
      <c r="R3" s="154" t="s">
        <v>155</v>
      </c>
      <c r="S3" s="154"/>
      <c r="T3" s="154" t="s">
        <v>103</v>
      </c>
      <c r="U3" s="154"/>
      <c r="V3" s="154" t="s">
        <v>12</v>
      </c>
      <c r="W3" s="154"/>
      <c r="X3" s="212" t="s">
        <v>169</v>
      </c>
      <c r="Y3" s="154" t="s">
        <v>64</v>
      </c>
      <c r="Z3" s="154" t="s">
        <v>14</v>
      </c>
      <c r="AA3" s="152"/>
      <c r="AB3" s="162" t="s">
        <v>68</v>
      </c>
      <c r="AC3" s="162" t="s">
        <v>77</v>
      </c>
    </row>
    <row r="4" spans="1:29" ht="12.75">
      <c r="A4" s="221"/>
      <c r="B4" s="221"/>
      <c r="C4" s="221"/>
      <c r="D4" s="155" t="s">
        <v>3</v>
      </c>
      <c r="E4" s="156" t="s">
        <v>2</v>
      </c>
      <c r="F4" s="155" t="s">
        <v>3</v>
      </c>
      <c r="G4" s="156" t="s">
        <v>2</v>
      </c>
      <c r="H4" s="157" t="s">
        <v>3</v>
      </c>
      <c r="I4" s="154" t="s">
        <v>2</v>
      </c>
      <c r="J4" s="158" t="s">
        <v>3</v>
      </c>
      <c r="K4" s="156" t="s">
        <v>2</v>
      </c>
      <c r="L4" s="158" t="s">
        <v>3</v>
      </c>
      <c r="M4" s="156" t="s">
        <v>2</v>
      </c>
      <c r="N4" s="159" t="s">
        <v>3</v>
      </c>
      <c r="O4" s="156" t="s">
        <v>2</v>
      </c>
      <c r="P4" s="159" t="s">
        <v>3</v>
      </c>
      <c r="Q4" s="156" t="s">
        <v>2</v>
      </c>
      <c r="R4" s="159" t="s">
        <v>3</v>
      </c>
      <c r="S4" s="156" t="s">
        <v>2</v>
      </c>
      <c r="T4" s="159" t="s">
        <v>3</v>
      </c>
      <c r="U4" s="156" t="s">
        <v>2</v>
      </c>
      <c r="V4" s="159" t="s">
        <v>3</v>
      </c>
      <c r="W4" s="156" t="s">
        <v>2</v>
      </c>
      <c r="X4" s="213" t="str">
        <f t="shared" ref="X4:X17" si="0">IF(ISBLANK(C4),"",COUNTA(V4,T4,R4,P4,N4,L4,J4,H4,F4,D4))</f>
        <v/>
      </c>
      <c r="Y4" s="154"/>
      <c r="Z4" s="154"/>
      <c r="AA4" s="146"/>
      <c r="AB4" s="161"/>
      <c r="AC4" s="161"/>
    </row>
    <row r="5" spans="1:29" ht="12.75">
      <c r="A5" s="112" t="s">
        <v>96</v>
      </c>
      <c r="B5" s="112" t="s">
        <v>135</v>
      </c>
      <c r="C5" s="113" t="s">
        <v>68</v>
      </c>
      <c r="D5" s="140">
        <v>87</v>
      </c>
      <c r="E5" s="141">
        <f t="shared" ref="E5:E15" si="1">IF(ISBLANK(D5),"",VLOOKUP(D5,Moustique_50_m,2))</f>
        <v>18</v>
      </c>
      <c r="F5" s="140"/>
      <c r="G5" s="141" t="str">
        <f t="shared" ref="G5:G15" si="2">IF(ISBLANK(F5),"",VLOOKUP(F5,Moustique_50_haies,2))</f>
        <v/>
      </c>
      <c r="H5" s="142"/>
      <c r="I5" s="141" t="str">
        <f t="shared" ref="I5:I15" si="3">IF(ISBLANK(H5),"",VLOOKUP(H5,Moustique_400_m,2))</f>
        <v/>
      </c>
      <c r="J5" s="142">
        <v>2300</v>
      </c>
      <c r="K5" s="141">
        <f t="shared" ref="K5:K15" si="4">IF(ISBLANK(J5),"",VLOOKUP(J5,Moustique_600_m,2))</f>
        <v>15</v>
      </c>
      <c r="L5" s="142"/>
      <c r="M5" s="144" t="str">
        <f t="shared" ref="M5:M15" si="5">IF(ISBLANK(L5),"",VLOOKUP(L5,Moustique_600_marche,2))</f>
        <v/>
      </c>
      <c r="N5" s="143">
        <v>320</v>
      </c>
      <c r="O5" s="141">
        <f t="shared" ref="O5:O15" si="6">IF(ISBLANK(N5),"",VLOOKUP(N5,Moustique_Longueur,2))</f>
        <v>20</v>
      </c>
      <c r="P5" s="143"/>
      <c r="Q5" s="145" t="str">
        <f t="shared" ref="Q5:Q15" si="7">IF(ISBLANK(P5),"",VLOOKUP(P5,Moustique_Triple_saut,2))</f>
        <v/>
      </c>
      <c r="R5" s="143"/>
      <c r="S5" s="141" t="str">
        <f t="shared" ref="S5:S15" si="8">IF(ISBLANK(R5),"",VLOOKUP(R5,Moustique_Poids,2))</f>
        <v/>
      </c>
      <c r="T5" s="143">
        <v>1415</v>
      </c>
      <c r="U5" s="141">
        <f t="shared" ref="U5:U15" si="9">IF(ISBLANK(T5),"",VLOOKUP(T5,Moustique_Balles,2))</f>
        <v>17</v>
      </c>
      <c r="V5" s="143"/>
      <c r="W5" s="141" t="str">
        <f t="shared" ref="W5:W15" si="10">IF(ISBLANK(V5),"",VLOOKUP(V5,Moustique_Anneau,2))</f>
        <v/>
      </c>
      <c r="X5" s="207">
        <f t="shared" si="0"/>
        <v>4</v>
      </c>
      <c r="Y5" s="145">
        <f t="shared" ref="Y5:Y15" si="11">SUM(W5,U5,S5,Q5,O5,M5,K5,I5,G5,E5)</f>
        <v>70</v>
      </c>
      <c r="Z5" s="141">
        <v>1</v>
      </c>
      <c r="AA5" s="146"/>
      <c r="AB5" s="141">
        <f t="shared" ref="AB5:AB15" si="12">IF($AB$3&lt;&gt;(C5),"",Y5)</f>
        <v>70</v>
      </c>
      <c r="AC5" s="141" t="str">
        <f t="shared" ref="AC5:AC15" si="13">IF($AC$3&lt;&gt;(C5),"",Y5)</f>
        <v/>
      </c>
    </row>
    <row r="6" spans="1:29" ht="12.75">
      <c r="A6" s="112" t="s">
        <v>108</v>
      </c>
      <c r="B6" s="112" t="s">
        <v>109</v>
      </c>
      <c r="C6" s="113" t="s">
        <v>68</v>
      </c>
      <c r="D6" s="140">
        <v>91</v>
      </c>
      <c r="E6" s="141">
        <f t="shared" si="1"/>
        <v>16</v>
      </c>
      <c r="F6" s="140"/>
      <c r="G6" s="141" t="str">
        <f t="shared" si="2"/>
        <v/>
      </c>
      <c r="H6" s="142"/>
      <c r="I6" s="141" t="str">
        <f t="shared" si="3"/>
        <v/>
      </c>
      <c r="J6" s="142">
        <v>2200</v>
      </c>
      <c r="K6" s="141">
        <f t="shared" si="4"/>
        <v>16</v>
      </c>
      <c r="L6" s="142"/>
      <c r="M6" s="144" t="str">
        <f t="shared" si="5"/>
        <v/>
      </c>
      <c r="N6" s="143">
        <v>300</v>
      </c>
      <c r="O6" s="141">
        <f t="shared" si="6"/>
        <v>19</v>
      </c>
      <c r="P6" s="143"/>
      <c r="Q6" s="145" t="str">
        <f t="shared" si="7"/>
        <v/>
      </c>
      <c r="R6" s="143"/>
      <c r="S6" s="141" t="str">
        <f t="shared" si="8"/>
        <v/>
      </c>
      <c r="T6" s="143">
        <v>1680</v>
      </c>
      <c r="U6" s="141">
        <f t="shared" si="9"/>
        <v>18</v>
      </c>
      <c r="V6" s="143"/>
      <c r="W6" s="141" t="str">
        <f t="shared" si="10"/>
        <v/>
      </c>
      <c r="X6" s="207">
        <f t="shared" si="0"/>
        <v>4</v>
      </c>
      <c r="Y6" s="145">
        <f t="shared" si="11"/>
        <v>69</v>
      </c>
      <c r="Z6" s="141">
        <v>2</v>
      </c>
      <c r="AA6" s="146"/>
      <c r="AB6" s="141">
        <f t="shared" si="12"/>
        <v>69</v>
      </c>
      <c r="AC6" s="141" t="str">
        <f t="shared" si="13"/>
        <v/>
      </c>
    </row>
    <row r="7" spans="1:29" ht="12.75">
      <c r="A7" s="112" t="s">
        <v>223</v>
      </c>
      <c r="B7" s="112" t="s">
        <v>227</v>
      </c>
      <c r="C7" s="113" t="s">
        <v>68</v>
      </c>
      <c r="D7" s="140">
        <v>92</v>
      </c>
      <c r="E7" s="141">
        <f t="shared" si="1"/>
        <v>16</v>
      </c>
      <c r="F7" s="140"/>
      <c r="G7" s="141" t="str">
        <f t="shared" si="2"/>
        <v/>
      </c>
      <c r="H7" s="142"/>
      <c r="I7" s="141" t="str">
        <f t="shared" si="3"/>
        <v/>
      </c>
      <c r="J7" s="142">
        <v>2230</v>
      </c>
      <c r="K7" s="141">
        <f t="shared" si="4"/>
        <v>16</v>
      </c>
      <c r="L7" s="142"/>
      <c r="M7" s="144" t="str">
        <f t="shared" si="5"/>
        <v/>
      </c>
      <c r="N7" s="143">
        <v>260</v>
      </c>
      <c r="O7" s="141">
        <f t="shared" si="6"/>
        <v>17</v>
      </c>
      <c r="P7" s="143"/>
      <c r="Q7" s="145" t="str">
        <f t="shared" si="7"/>
        <v/>
      </c>
      <c r="R7" s="143"/>
      <c r="S7" s="141" t="str">
        <f t="shared" si="8"/>
        <v/>
      </c>
      <c r="T7" s="143">
        <v>860</v>
      </c>
      <c r="U7" s="141">
        <f t="shared" si="9"/>
        <v>11</v>
      </c>
      <c r="V7" s="143"/>
      <c r="W7" s="141" t="str">
        <f t="shared" si="10"/>
        <v/>
      </c>
      <c r="X7" s="207">
        <f t="shared" si="0"/>
        <v>4</v>
      </c>
      <c r="Y7" s="145">
        <f t="shared" si="11"/>
        <v>60</v>
      </c>
      <c r="Z7" s="141">
        <v>3</v>
      </c>
      <c r="AA7" s="146"/>
      <c r="AB7" s="141">
        <f t="shared" si="12"/>
        <v>60</v>
      </c>
      <c r="AC7" s="141" t="str">
        <f t="shared" si="13"/>
        <v/>
      </c>
    </row>
    <row r="8" spans="1:29" ht="12.75">
      <c r="A8" s="112" t="s">
        <v>225</v>
      </c>
      <c r="B8" s="112" t="s">
        <v>226</v>
      </c>
      <c r="C8" s="113" t="s">
        <v>68</v>
      </c>
      <c r="D8" s="140">
        <v>96</v>
      </c>
      <c r="E8" s="141">
        <f t="shared" si="1"/>
        <v>15</v>
      </c>
      <c r="F8" s="140"/>
      <c r="G8" s="141" t="str">
        <f t="shared" si="2"/>
        <v/>
      </c>
      <c r="H8" s="142"/>
      <c r="I8" s="141" t="str">
        <f t="shared" si="3"/>
        <v/>
      </c>
      <c r="J8" s="142">
        <v>2350</v>
      </c>
      <c r="K8" s="141">
        <f t="shared" si="4"/>
        <v>14</v>
      </c>
      <c r="L8" s="142"/>
      <c r="M8" s="144" t="str">
        <f t="shared" si="5"/>
        <v/>
      </c>
      <c r="N8" s="143">
        <v>190</v>
      </c>
      <c r="O8" s="141">
        <f t="shared" si="6"/>
        <v>11</v>
      </c>
      <c r="P8" s="143"/>
      <c r="Q8" s="145" t="str">
        <f t="shared" si="7"/>
        <v/>
      </c>
      <c r="R8" s="143"/>
      <c r="S8" s="141" t="str">
        <f t="shared" si="8"/>
        <v/>
      </c>
      <c r="T8" s="143">
        <v>801</v>
      </c>
      <c r="U8" s="141">
        <f t="shared" si="9"/>
        <v>11</v>
      </c>
      <c r="V8" s="143"/>
      <c r="W8" s="141" t="str">
        <f t="shared" si="10"/>
        <v/>
      </c>
      <c r="X8" s="207">
        <f t="shared" si="0"/>
        <v>4</v>
      </c>
      <c r="Y8" s="145">
        <f t="shared" si="11"/>
        <v>51</v>
      </c>
      <c r="Z8" s="141">
        <v>4</v>
      </c>
      <c r="AA8" s="146"/>
      <c r="AB8" s="141">
        <f t="shared" si="12"/>
        <v>51</v>
      </c>
      <c r="AC8" s="141" t="str">
        <f t="shared" si="13"/>
        <v/>
      </c>
    </row>
    <row r="9" spans="1:29" ht="12.75">
      <c r="A9" s="113" t="s">
        <v>156</v>
      </c>
      <c r="B9" s="113" t="s">
        <v>132</v>
      </c>
      <c r="C9" s="112" t="s">
        <v>77</v>
      </c>
      <c r="D9" s="140">
        <v>96</v>
      </c>
      <c r="E9" s="141">
        <f t="shared" si="1"/>
        <v>15</v>
      </c>
      <c r="F9" s="140"/>
      <c r="G9" s="141" t="str">
        <f t="shared" si="2"/>
        <v/>
      </c>
      <c r="H9" s="142"/>
      <c r="I9" s="141" t="str">
        <f t="shared" si="3"/>
        <v/>
      </c>
      <c r="J9" s="142">
        <v>3000</v>
      </c>
      <c r="K9" s="141">
        <f t="shared" si="4"/>
        <v>10</v>
      </c>
      <c r="L9" s="142"/>
      <c r="M9" s="144" t="str">
        <f t="shared" si="5"/>
        <v/>
      </c>
      <c r="N9" s="143">
        <v>265</v>
      </c>
      <c r="O9" s="141">
        <f t="shared" si="6"/>
        <v>17</v>
      </c>
      <c r="P9" s="143"/>
      <c r="Q9" s="145" t="str">
        <f t="shared" si="7"/>
        <v/>
      </c>
      <c r="R9" s="143"/>
      <c r="S9" s="141" t="str">
        <f t="shared" si="8"/>
        <v/>
      </c>
      <c r="T9" s="143">
        <v>650</v>
      </c>
      <c r="U9" s="141">
        <f t="shared" si="9"/>
        <v>9</v>
      </c>
      <c r="V9" s="143"/>
      <c r="W9" s="141" t="str">
        <f t="shared" si="10"/>
        <v/>
      </c>
      <c r="X9" s="207">
        <f t="shared" si="0"/>
        <v>4</v>
      </c>
      <c r="Y9" s="145">
        <f t="shared" si="11"/>
        <v>51</v>
      </c>
      <c r="Z9" s="141">
        <v>4</v>
      </c>
      <c r="AA9" s="146"/>
      <c r="AB9" s="141" t="str">
        <f t="shared" si="12"/>
        <v/>
      </c>
      <c r="AC9" s="141">
        <f t="shared" si="13"/>
        <v>51</v>
      </c>
    </row>
    <row r="10" spans="1:29" ht="12.75">
      <c r="A10" s="112" t="s">
        <v>221</v>
      </c>
      <c r="B10" s="112" t="s">
        <v>222</v>
      </c>
      <c r="C10" s="113" t="s">
        <v>68</v>
      </c>
      <c r="D10" s="140">
        <v>104</v>
      </c>
      <c r="E10" s="141">
        <f t="shared" si="1"/>
        <v>12</v>
      </c>
      <c r="F10" s="140"/>
      <c r="G10" s="141" t="str">
        <f t="shared" si="2"/>
        <v/>
      </c>
      <c r="H10" s="142"/>
      <c r="I10" s="141" t="str">
        <f t="shared" si="3"/>
        <v/>
      </c>
      <c r="J10" s="142">
        <v>2460</v>
      </c>
      <c r="K10" s="141">
        <f t="shared" si="4"/>
        <v>12</v>
      </c>
      <c r="L10" s="142"/>
      <c r="M10" s="144" t="str">
        <f t="shared" si="5"/>
        <v/>
      </c>
      <c r="N10" s="143">
        <v>207</v>
      </c>
      <c r="O10" s="141">
        <f t="shared" si="6"/>
        <v>12</v>
      </c>
      <c r="P10" s="143"/>
      <c r="Q10" s="145" t="str">
        <f t="shared" si="7"/>
        <v/>
      </c>
      <c r="R10" s="143"/>
      <c r="S10" s="141" t="str">
        <f t="shared" si="8"/>
        <v/>
      </c>
      <c r="T10" s="143">
        <v>790</v>
      </c>
      <c r="U10" s="141">
        <f t="shared" si="9"/>
        <v>10</v>
      </c>
      <c r="V10" s="143"/>
      <c r="W10" s="141" t="str">
        <f t="shared" si="10"/>
        <v/>
      </c>
      <c r="X10" s="207">
        <f t="shared" si="0"/>
        <v>4</v>
      </c>
      <c r="Y10" s="145">
        <f t="shared" si="11"/>
        <v>46</v>
      </c>
      <c r="Z10" s="141">
        <v>6</v>
      </c>
      <c r="AA10" s="146"/>
      <c r="AB10" s="141">
        <f t="shared" si="12"/>
        <v>46</v>
      </c>
      <c r="AC10" s="141" t="str">
        <f t="shared" si="13"/>
        <v/>
      </c>
    </row>
    <row r="11" spans="1:29" ht="12.75">
      <c r="A11" s="112" t="s">
        <v>219</v>
      </c>
      <c r="B11" s="112" t="s">
        <v>220</v>
      </c>
      <c r="C11" s="113" t="s">
        <v>68</v>
      </c>
      <c r="D11" s="140">
        <v>100</v>
      </c>
      <c r="E11" s="141">
        <f t="shared" si="1"/>
        <v>13</v>
      </c>
      <c r="F11" s="140"/>
      <c r="G11" s="141" t="str">
        <f t="shared" si="2"/>
        <v/>
      </c>
      <c r="H11" s="142"/>
      <c r="I11" s="141" t="str">
        <f t="shared" si="3"/>
        <v/>
      </c>
      <c r="J11" s="142">
        <v>2510</v>
      </c>
      <c r="K11" s="141">
        <f t="shared" si="4"/>
        <v>11</v>
      </c>
      <c r="L11" s="142"/>
      <c r="M11" s="144" t="str">
        <f t="shared" si="5"/>
        <v/>
      </c>
      <c r="N11" s="143">
        <v>227</v>
      </c>
      <c r="O11" s="141">
        <f t="shared" si="6"/>
        <v>14</v>
      </c>
      <c r="P11" s="143"/>
      <c r="Q11" s="145" t="str">
        <f t="shared" si="7"/>
        <v/>
      </c>
      <c r="R11" s="143"/>
      <c r="S11" s="141" t="str">
        <f t="shared" si="8"/>
        <v/>
      </c>
      <c r="T11" s="143">
        <v>640</v>
      </c>
      <c r="U11" s="141">
        <f t="shared" si="9"/>
        <v>8</v>
      </c>
      <c r="V11" s="143"/>
      <c r="W11" s="141" t="str">
        <f t="shared" si="10"/>
        <v/>
      </c>
      <c r="X11" s="207">
        <f t="shared" si="0"/>
        <v>4</v>
      </c>
      <c r="Y11" s="145">
        <f t="shared" si="11"/>
        <v>46</v>
      </c>
      <c r="Z11" s="141">
        <v>6</v>
      </c>
      <c r="AA11" s="146"/>
      <c r="AB11" s="141">
        <f t="shared" si="12"/>
        <v>46</v>
      </c>
      <c r="AC11" s="141" t="str">
        <f t="shared" si="13"/>
        <v/>
      </c>
    </row>
    <row r="12" spans="1:29" ht="12.75">
      <c r="A12" s="112" t="s">
        <v>223</v>
      </c>
      <c r="B12" s="112" t="s">
        <v>224</v>
      </c>
      <c r="C12" s="113" t="s">
        <v>68</v>
      </c>
      <c r="D12" s="140">
        <v>102</v>
      </c>
      <c r="E12" s="141">
        <f t="shared" si="1"/>
        <v>13</v>
      </c>
      <c r="F12" s="140"/>
      <c r="G12" s="141" t="str">
        <f t="shared" si="2"/>
        <v/>
      </c>
      <c r="H12" s="142"/>
      <c r="I12" s="141" t="str">
        <f t="shared" si="3"/>
        <v/>
      </c>
      <c r="J12" s="142">
        <v>2440</v>
      </c>
      <c r="K12" s="141">
        <f t="shared" si="4"/>
        <v>12</v>
      </c>
      <c r="L12" s="142"/>
      <c r="M12" s="144" t="str">
        <f t="shared" si="5"/>
        <v/>
      </c>
      <c r="N12" s="143">
        <v>165</v>
      </c>
      <c r="O12" s="141">
        <f t="shared" si="6"/>
        <v>8</v>
      </c>
      <c r="P12" s="143"/>
      <c r="Q12" s="145" t="str">
        <f t="shared" si="7"/>
        <v/>
      </c>
      <c r="R12" s="143"/>
      <c r="S12" s="141" t="str">
        <f t="shared" si="8"/>
        <v/>
      </c>
      <c r="T12" s="143">
        <v>600</v>
      </c>
      <c r="U12" s="141">
        <f t="shared" si="9"/>
        <v>8</v>
      </c>
      <c r="V12" s="143"/>
      <c r="W12" s="141" t="str">
        <f t="shared" si="10"/>
        <v/>
      </c>
      <c r="X12" s="207">
        <f t="shared" si="0"/>
        <v>4</v>
      </c>
      <c r="Y12" s="145">
        <f t="shared" si="11"/>
        <v>41</v>
      </c>
      <c r="Z12" s="141">
        <v>8</v>
      </c>
      <c r="AA12" s="146"/>
      <c r="AB12" s="141">
        <f t="shared" si="12"/>
        <v>41</v>
      </c>
      <c r="AC12" s="141" t="str">
        <f t="shared" si="13"/>
        <v/>
      </c>
    </row>
    <row r="13" spans="1:29" ht="12.75">
      <c r="A13" s="112" t="s">
        <v>228</v>
      </c>
      <c r="B13" s="112" t="s">
        <v>229</v>
      </c>
      <c r="C13" s="113" t="s">
        <v>68</v>
      </c>
      <c r="D13" s="140">
        <v>107</v>
      </c>
      <c r="E13" s="141">
        <f t="shared" si="1"/>
        <v>12</v>
      </c>
      <c r="F13" s="140"/>
      <c r="G13" s="141" t="str">
        <f t="shared" si="2"/>
        <v/>
      </c>
      <c r="H13" s="142"/>
      <c r="I13" s="141" t="str">
        <f t="shared" si="3"/>
        <v/>
      </c>
      <c r="J13" s="142">
        <v>3080</v>
      </c>
      <c r="K13" s="141">
        <f t="shared" si="4"/>
        <v>8</v>
      </c>
      <c r="L13" s="142"/>
      <c r="M13" s="144" t="str">
        <f t="shared" si="5"/>
        <v/>
      </c>
      <c r="N13" s="143">
        <v>223</v>
      </c>
      <c r="O13" s="141">
        <f t="shared" si="6"/>
        <v>14</v>
      </c>
      <c r="P13" s="143"/>
      <c r="Q13" s="145" t="str">
        <f t="shared" si="7"/>
        <v/>
      </c>
      <c r="R13" s="143"/>
      <c r="S13" s="141" t="str">
        <f t="shared" si="8"/>
        <v/>
      </c>
      <c r="T13" s="143">
        <v>427</v>
      </c>
      <c r="U13" s="141">
        <f t="shared" si="9"/>
        <v>5</v>
      </c>
      <c r="V13" s="143"/>
      <c r="W13" s="141" t="str">
        <f t="shared" si="10"/>
        <v/>
      </c>
      <c r="X13" s="207">
        <f t="shared" si="0"/>
        <v>4</v>
      </c>
      <c r="Y13" s="145">
        <f t="shared" si="11"/>
        <v>39</v>
      </c>
      <c r="Z13" s="141">
        <v>9</v>
      </c>
      <c r="AA13" s="146"/>
      <c r="AB13" s="141">
        <f t="shared" si="12"/>
        <v>39</v>
      </c>
      <c r="AC13" s="141" t="str">
        <f t="shared" si="13"/>
        <v/>
      </c>
    </row>
    <row r="14" spans="1:29" ht="12.75">
      <c r="A14" s="112" t="s">
        <v>133</v>
      </c>
      <c r="B14" s="112" t="s">
        <v>134</v>
      </c>
      <c r="C14" s="113" t="s">
        <v>68</v>
      </c>
      <c r="D14" s="140">
        <v>108</v>
      </c>
      <c r="E14" s="141">
        <f t="shared" si="1"/>
        <v>11</v>
      </c>
      <c r="F14" s="140"/>
      <c r="G14" s="141" t="str">
        <f t="shared" si="2"/>
        <v/>
      </c>
      <c r="H14" s="142"/>
      <c r="I14" s="141" t="str">
        <f t="shared" si="3"/>
        <v/>
      </c>
      <c r="J14" s="142">
        <v>2550</v>
      </c>
      <c r="K14" s="141">
        <f t="shared" si="4"/>
        <v>10</v>
      </c>
      <c r="L14" s="142"/>
      <c r="M14" s="144" t="str">
        <f t="shared" si="5"/>
        <v/>
      </c>
      <c r="N14" s="143">
        <v>160</v>
      </c>
      <c r="O14" s="141">
        <f t="shared" si="6"/>
        <v>8</v>
      </c>
      <c r="P14" s="143"/>
      <c r="Q14" s="145" t="str">
        <f t="shared" si="7"/>
        <v/>
      </c>
      <c r="R14" s="143"/>
      <c r="S14" s="141" t="str">
        <f t="shared" si="8"/>
        <v/>
      </c>
      <c r="T14" s="143">
        <v>715</v>
      </c>
      <c r="U14" s="141">
        <f t="shared" si="9"/>
        <v>10</v>
      </c>
      <c r="V14" s="143"/>
      <c r="W14" s="141" t="str">
        <f t="shared" si="10"/>
        <v/>
      </c>
      <c r="X14" s="207">
        <f t="shared" si="0"/>
        <v>4</v>
      </c>
      <c r="Y14" s="145">
        <f t="shared" si="11"/>
        <v>39</v>
      </c>
      <c r="Z14" s="141">
        <v>9</v>
      </c>
      <c r="AA14" s="146"/>
      <c r="AB14" s="141">
        <f t="shared" si="12"/>
        <v>39</v>
      </c>
      <c r="AC14" s="141" t="str">
        <f t="shared" si="13"/>
        <v/>
      </c>
    </row>
    <row r="15" spans="1:29" ht="12.75">
      <c r="A15" s="112" t="s">
        <v>133</v>
      </c>
      <c r="B15" s="112" t="s">
        <v>131</v>
      </c>
      <c r="C15" s="113" t="s">
        <v>68</v>
      </c>
      <c r="D15" s="140">
        <v>109</v>
      </c>
      <c r="E15" s="141">
        <f t="shared" si="1"/>
        <v>11</v>
      </c>
      <c r="F15" s="140"/>
      <c r="G15" s="141" t="str">
        <f t="shared" si="2"/>
        <v/>
      </c>
      <c r="H15" s="142"/>
      <c r="I15" s="141" t="str">
        <f t="shared" si="3"/>
        <v/>
      </c>
      <c r="J15" s="142">
        <v>2580</v>
      </c>
      <c r="K15" s="141">
        <f t="shared" si="4"/>
        <v>10</v>
      </c>
      <c r="L15" s="142"/>
      <c r="M15" s="144" t="str">
        <f t="shared" si="5"/>
        <v/>
      </c>
      <c r="N15" s="143">
        <v>195</v>
      </c>
      <c r="O15" s="141">
        <f t="shared" si="6"/>
        <v>11</v>
      </c>
      <c r="P15" s="143"/>
      <c r="Q15" s="145" t="str">
        <f t="shared" si="7"/>
        <v/>
      </c>
      <c r="R15" s="143"/>
      <c r="S15" s="141" t="str">
        <f t="shared" si="8"/>
        <v/>
      </c>
      <c r="T15" s="143">
        <v>585</v>
      </c>
      <c r="U15" s="141">
        <f t="shared" si="9"/>
        <v>7</v>
      </c>
      <c r="V15" s="143"/>
      <c r="W15" s="141" t="str">
        <f t="shared" si="10"/>
        <v/>
      </c>
      <c r="X15" s="207">
        <f t="shared" si="0"/>
        <v>4</v>
      </c>
      <c r="Y15" s="145">
        <f t="shared" si="11"/>
        <v>39</v>
      </c>
      <c r="Z15" s="141">
        <v>9</v>
      </c>
      <c r="AA15" s="146"/>
      <c r="AB15" s="141">
        <f t="shared" si="12"/>
        <v>39</v>
      </c>
      <c r="AC15" s="141" t="str">
        <f t="shared" si="13"/>
        <v/>
      </c>
    </row>
    <row r="16" spans="1:29" s="147" customFormat="1" ht="12.75">
      <c r="A16" s="148"/>
      <c r="B16" s="148"/>
      <c r="C16" s="148"/>
      <c r="D16" s="148"/>
      <c r="E16" s="146"/>
      <c r="F16" s="148"/>
      <c r="G16" s="146"/>
      <c r="H16" s="149"/>
      <c r="I16" s="146"/>
      <c r="J16" s="149"/>
      <c r="K16" s="146"/>
      <c r="L16" s="149"/>
      <c r="M16" s="146"/>
      <c r="N16" s="150"/>
      <c r="O16" s="146"/>
      <c r="P16" s="150"/>
      <c r="Q16" s="146"/>
      <c r="R16" s="150"/>
      <c r="S16" s="146"/>
      <c r="T16" s="150"/>
      <c r="U16" s="146"/>
      <c r="V16" s="150"/>
      <c r="W16" s="146"/>
      <c r="X16" s="207" t="str">
        <f t="shared" si="0"/>
        <v/>
      </c>
      <c r="Y16" s="146"/>
      <c r="Z16" s="146"/>
      <c r="AA16" s="146"/>
      <c r="AB16" s="146"/>
      <c r="AC16" s="146"/>
    </row>
    <row r="17" spans="1:29" s="147" customFormat="1" ht="12.75">
      <c r="A17" s="148"/>
      <c r="B17" s="148"/>
      <c r="C17" s="148"/>
      <c r="D17" s="148"/>
      <c r="E17" s="146"/>
      <c r="F17" s="148"/>
      <c r="G17" s="146"/>
      <c r="H17" s="149"/>
      <c r="I17" s="146"/>
      <c r="J17" s="149"/>
      <c r="K17" s="146"/>
      <c r="L17" s="149"/>
      <c r="M17" s="146"/>
      <c r="N17" s="150"/>
      <c r="O17" s="146"/>
      <c r="P17" s="150"/>
      <c r="Q17" s="146"/>
      <c r="R17" s="150"/>
      <c r="S17" s="146"/>
      <c r="T17" s="150"/>
      <c r="U17" s="146"/>
      <c r="V17" s="150"/>
      <c r="W17" s="146"/>
      <c r="X17" s="207" t="str">
        <f t="shared" si="0"/>
        <v/>
      </c>
      <c r="Y17" s="146"/>
      <c r="Z17" s="146"/>
      <c r="AA17" s="151" t="s">
        <v>15</v>
      </c>
      <c r="AB17" s="151">
        <f>SUM(AB5:AB15)</f>
        <v>500</v>
      </c>
      <c r="AC17" s="151">
        <f>SUM(AC5:AC15)</f>
        <v>51</v>
      </c>
    </row>
    <row r="18" spans="1:29" s="147" customFormat="1">
      <c r="A18" s="148"/>
      <c r="B18" s="148"/>
      <c r="C18" s="148"/>
      <c r="D18" s="148"/>
      <c r="E18" s="146"/>
      <c r="F18" s="148"/>
      <c r="G18" s="146"/>
      <c r="H18" s="149"/>
      <c r="I18" s="146"/>
      <c r="J18" s="149"/>
      <c r="K18" s="146"/>
      <c r="L18" s="149"/>
      <c r="M18" s="146"/>
      <c r="N18" s="150"/>
      <c r="O18" s="146"/>
      <c r="P18" s="150"/>
      <c r="Q18" s="146"/>
      <c r="R18" s="150"/>
      <c r="S18" s="146"/>
      <c r="T18" s="150"/>
      <c r="U18" s="146"/>
      <c r="V18" s="150"/>
      <c r="W18" s="146"/>
      <c r="X18" s="208"/>
      <c r="Y18" s="146"/>
      <c r="Z18" s="146"/>
      <c r="AA18" s="152"/>
      <c r="AB18" s="152"/>
      <c r="AC18" s="152"/>
    </row>
    <row r="19" spans="1:29" s="147" customFormat="1">
      <c r="A19" s="148"/>
      <c r="B19" s="148"/>
      <c r="C19" s="148"/>
      <c r="D19" s="148"/>
      <c r="E19" s="146"/>
      <c r="F19" s="148"/>
      <c r="G19" s="146"/>
      <c r="H19" s="149"/>
      <c r="I19" s="146"/>
      <c r="J19" s="149"/>
      <c r="K19" s="146"/>
      <c r="L19" s="149"/>
      <c r="M19" s="146"/>
      <c r="N19" s="150"/>
      <c r="O19" s="146"/>
      <c r="P19" s="150"/>
      <c r="Q19" s="146"/>
      <c r="R19" s="150"/>
      <c r="S19" s="146"/>
      <c r="T19" s="150"/>
      <c r="U19" s="146"/>
      <c r="V19" s="150"/>
      <c r="W19" s="146"/>
      <c r="X19" s="209"/>
      <c r="Y19" s="146"/>
      <c r="Z19" s="146"/>
      <c r="AA19" s="151" t="s">
        <v>74</v>
      </c>
      <c r="AB19" s="153">
        <f>COUNTIF($C$5:$C15,AB3)</f>
        <v>10</v>
      </c>
      <c r="AC19" s="153">
        <f>COUNTIF($C$5:$C15,AC3)</f>
        <v>1</v>
      </c>
    </row>
    <row r="20" spans="1:29" s="147" customFormat="1">
      <c r="A20" s="148"/>
      <c r="B20" s="148"/>
      <c r="C20" s="148"/>
      <c r="D20" s="148"/>
      <c r="E20" s="146"/>
      <c r="F20" s="148"/>
      <c r="G20" s="146"/>
      <c r="H20" s="149"/>
      <c r="I20" s="146"/>
      <c r="J20" s="149"/>
      <c r="K20" s="146"/>
      <c r="L20" s="149"/>
      <c r="M20" s="146"/>
      <c r="N20" s="150"/>
      <c r="O20" s="146"/>
      <c r="P20" s="150"/>
      <c r="Q20" s="146"/>
      <c r="R20" s="150"/>
      <c r="S20" s="146"/>
      <c r="T20" s="150"/>
      <c r="U20" s="146"/>
      <c r="V20" s="150"/>
      <c r="W20" s="146"/>
      <c r="X20" s="209"/>
      <c r="Y20" s="146"/>
      <c r="Z20" s="146"/>
      <c r="AA20" s="146"/>
      <c r="AB20" s="146"/>
      <c r="AC20" s="146"/>
    </row>
    <row r="21" spans="1:29" s="147" customFormat="1">
      <c r="A21" s="148"/>
      <c r="B21" s="148"/>
      <c r="C21" s="148"/>
      <c r="D21" s="148"/>
      <c r="E21" s="146"/>
      <c r="F21" s="148"/>
      <c r="G21" s="146"/>
      <c r="H21" s="149"/>
      <c r="I21" s="146"/>
      <c r="J21" s="149"/>
      <c r="K21" s="146"/>
      <c r="L21" s="149"/>
      <c r="M21" s="146"/>
      <c r="N21" s="150"/>
      <c r="O21" s="146"/>
      <c r="P21" s="150"/>
      <c r="Q21" s="146"/>
      <c r="R21" s="150"/>
      <c r="S21" s="146"/>
      <c r="T21" s="150"/>
      <c r="U21" s="146"/>
      <c r="V21" s="150"/>
      <c r="W21" s="146"/>
      <c r="X21" s="209"/>
      <c r="Y21" s="146"/>
      <c r="Z21" s="146"/>
      <c r="AA21" s="153" t="s">
        <v>86</v>
      </c>
      <c r="AB21" s="153">
        <v>1</v>
      </c>
      <c r="AC21" s="153">
        <v>2</v>
      </c>
    </row>
    <row r="22" spans="1:29" s="147" customFormat="1">
      <c r="X22" s="209"/>
    </row>
    <row r="23" spans="1:29" s="102" customFormat="1">
      <c r="A23" s="136"/>
      <c r="B23" s="136"/>
      <c r="C23" s="136"/>
      <c r="D23" s="136"/>
      <c r="E23" s="137"/>
      <c r="F23" s="136"/>
      <c r="G23" s="137"/>
      <c r="H23" s="138"/>
      <c r="I23" s="137"/>
      <c r="J23" s="138"/>
      <c r="K23" s="137"/>
      <c r="L23" s="138"/>
      <c r="M23" s="137"/>
      <c r="N23" s="139"/>
      <c r="O23" s="137"/>
      <c r="P23" s="139"/>
      <c r="Q23" s="137"/>
      <c r="R23" s="139"/>
      <c r="S23" s="137"/>
      <c r="T23" s="139"/>
      <c r="U23" s="137"/>
      <c r="V23" s="139"/>
      <c r="W23" s="137"/>
      <c r="X23" s="209"/>
      <c r="Y23" s="137"/>
      <c r="Z23" s="137"/>
      <c r="AA23" s="137"/>
      <c r="AB23" s="137"/>
      <c r="AC23" s="137"/>
    </row>
    <row r="24" spans="1:29" s="102" customFormat="1">
      <c r="A24" s="136"/>
      <c r="B24" s="136"/>
      <c r="C24" s="136"/>
      <c r="D24" s="136"/>
      <c r="E24" s="137"/>
      <c r="F24" s="136"/>
      <c r="G24" s="137"/>
      <c r="H24" s="138"/>
      <c r="I24" s="137"/>
      <c r="J24" s="138"/>
      <c r="K24" s="137"/>
      <c r="L24" s="138"/>
      <c r="M24" s="137"/>
      <c r="N24" s="139"/>
      <c r="O24" s="137"/>
      <c r="P24" s="139"/>
      <c r="Q24" s="137"/>
      <c r="R24" s="139"/>
      <c r="S24" s="137"/>
      <c r="T24" s="139"/>
      <c r="U24" s="137"/>
      <c r="V24" s="139"/>
      <c r="W24" s="137"/>
      <c r="X24" s="209"/>
      <c r="Y24" s="137"/>
      <c r="Z24" s="137"/>
      <c r="AA24" s="137"/>
      <c r="AB24" s="137"/>
      <c r="AC24" s="137"/>
    </row>
    <row r="25" spans="1:29" s="102" customFormat="1">
      <c r="A25" s="136"/>
      <c r="B25" s="136"/>
      <c r="C25" s="136"/>
      <c r="D25" s="136"/>
      <c r="E25" s="137"/>
      <c r="F25" s="136"/>
      <c r="G25" s="137"/>
      <c r="H25" s="138"/>
      <c r="I25" s="137"/>
      <c r="J25" s="138"/>
      <c r="K25" s="137"/>
      <c r="L25" s="138"/>
      <c r="M25" s="137"/>
      <c r="N25" s="139"/>
      <c r="O25" s="137"/>
      <c r="P25" s="139"/>
      <c r="Q25" s="137"/>
      <c r="R25" s="139"/>
      <c r="S25" s="137"/>
      <c r="T25" s="139"/>
      <c r="U25" s="137"/>
      <c r="V25" s="139"/>
      <c r="W25" s="137"/>
      <c r="X25" s="209"/>
      <c r="Y25" s="137"/>
      <c r="Z25" s="137"/>
      <c r="AA25" s="137"/>
      <c r="AB25" s="137"/>
      <c r="AC25" s="137"/>
    </row>
    <row r="26" spans="1:29" s="102" customFormat="1">
      <c r="A26" s="136"/>
      <c r="B26" s="136"/>
      <c r="C26" s="136"/>
      <c r="D26" s="136"/>
      <c r="E26" s="137"/>
      <c r="F26" s="136"/>
      <c r="G26" s="137"/>
      <c r="H26" s="138"/>
      <c r="I26" s="137"/>
      <c r="J26" s="138"/>
      <c r="K26" s="137"/>
      <c r="L26" s="138"/>
      <c r="M26" s="137"/>
      <c r="N26" s="139"/>
      <c r="O26" s="137"/>
      <c r="P26" s="139"/>
      <c r="Q26" s="137"/>
      <c r="R26" s="139"/>
      <c r="S26" s="137"/>
      <c r="T26" s="139"/>
      <c r="U26" s="137"/>
      <c r="V26" s="139"/>
      <c r="W26" s="137"/>
      <c r="X26" s="209"/>
      <c r="Y26" s="137"/>
      <c r="Z26" s="137"/>
      <c r="AA26" s="137"/>
      <c r="AB26" s="137"/>
      <c r="AC26" s="137"/>
    </row>
    <row r="27" spans="1:29" s="102" customFormat="1">
      <c r="A27" s="136"/>
      <c r="B27" s="136"/>
      <c r="C27" s="136"/>
      <c r="D27" s="136"/>
      <c r="E27" s="137"/>
      <c r="F27" s="136"/>
      <c r="G27" s="137"/>
      <c r="H27" s="138"/>
      <c r="I27" s="137"/>
      <c r="J27" s="138"/>
      <c r="K27" s="137"/>
      <c r="L27" s="138"/>
      <c r="M27" s="137"/>
      <c r="N27" s="139"/>
      <c r="O27" s="137"/>
      <c r="P27" s="139"/>
      <c r="Q27" s="137"/>
      <c r="R27" s="139"/>
      <c r="S27" s="137"/>
      <c r="T27" s="139"/>
      <c r="U27" s="137"/>
      <c r="V27" s="139"/>
      <c r="W27" s="137"/>
      <c r="X27" s="209"/>
      <c r="Y27" s="137"/>
      <c r="Z27" s="137"/>
      <c r="AA27" s="137"/>
      <c r="AB27" s="137"/>
      <c r="AC27" s="137"/>
    </row>
    <row r="28" spans="1:29" s="102" customFormat="1">
      <c r="A28" s="136"/>
      <c r="B28" s="136"/>
      <c r="C28" s="136"/>
      <c r="D28" s="136"/>
      <c r="E28" s="137"/>
      <c r="F28" s="136"/>
      <c r="G28" s="137"/>
      <c r="H28" s="138"/>
      <c r="I28" s="137"/>
      <c r="J28" s="138"/>
      <c r="K28" s="137"/>
      <c r="L28" s="138"/>
      <c r="M28" s="137"/>
      <c r="N28" s="139"/>
      <c r="O28" s="137"/>
      <c r="P28" s="139"/>
      <c r="Q28" s="137"/>
      <c r="R28" s="139"/>
      <c r="S28" s="137"/>
      <c r="T28" s="139"/>
      <c r="U28" s="137"/>
      <c r="V28" s="139"/>
      <c r="W28" s="137"/>
      <c r="X28" s="209"/>
      <c r="Y28" s="137"/>
      <c r="Z28" s="137"/>
      <c r="AA28" s="137"/>
      <c r="AB28" s="137"/>
      <c r="AC28" s="137"/>
    </row>
    <row r="29" spans="1:29" s="102" customFormat="1">
      <c r="A29" s="136"/>
      <c r="B29" s="136"/>
      <c r="C29" s="136"/>
      <c r="D29" s="136"/>
      <c r="E29" s="137"/>
      <c r="F29" s="136"/>
      <c r="G29" s="137"/>
      <c r="H29" s="138"/>
      <c r="I29" s="137"/>
      <c r="J29" s="138"/>
      <c r="K29" s="137"/>
      <c r="L29" s="138"/>
      <c r="M29" s="137"/>
      <c r="N29" s="139"/>
      <c r="O29" s="137"/>
      <c r="P29" s="139"/>
      <c r="Q29" s="137"/>
      <c r="R29" s="139"/>
      <c r="S29" s="137"/>
      <c r="T29" s="139"/>
      <c r="U29" s="137"/>
      <c r="V29" s="139"/>
      <c r="W29" s="137"/>
      <c r="X29" s="209"/>
      <c r="Y29" s="137"/>
      <c r="Z29" s="137"/>
      <c r="AA29" s="137"/>
      <c r="AB29" s="137"/>
      <c r="AC29" s="137"/>
    </row>
    <row r="30" spans="1:29" s="102" customFormat="1">
      <c r="A30" s="136"/>
      <c r="B30" s="136"/>
      <c r="C30" s="136"/>
      <c r="D30" s="136"/>
      <c r="E30" s="137"/>
      <c r="F30" s="136"/>
      <c r="G30" s="137"/>
      <c r="H30" s="138"/>
      <c r="I30" s="137"/>
      <c r="J30" s="138"/>
      <c r="K30" s="137"/>
      <c r="L30" s="138"/>
      <c r="M30" s="137"/>
      <c r="N30" s="139"/>
      <c r="O30" s="137"/>
      <c r="P30" s="139"/>
      <c r="Q30" s="137"/>
      <c r="R30" s="139"/>
      <c r="S30" s="137"/>
      <c r="T30" s="139"/>
      <c r="U30" s="137"/>
      <c r="V30" s="139"/>
      <c r="W30" s="137"/>
      <c r="X30" s="209"/>
      <c r="Y30" s="137"/>
      <c r="Z30" s="137"/>
      <c r="AA30" s="137"/>
      <c r="AB30" s="137"/>
      <c r="AC30" s="137"/>
    </row>
    <row r="31" spans="1:29" s="102" customFormat="1">
      <c r="A31" s="136"/>
      <c r="B31" s="136"/>
      <c r="C31" s="136"/>
      <c r="D31" s="136"/>
      <c r="E31" s="137"/>
      <c r="F31" s="136"/>
      <c r="G31" s="137"/>
      <c r="H31" s="138"/>
      <c r="I31" s="137"/>
      <c r="J31" s="138"/>
      <c r="K31" s="137"/>
      <c r="L31" s="138"/>
      <c r="M31" s="137"/>
      <c r="N31" s="139"/>
      <c r="O31" s="137"/>
      <c r="P31" s="139"/>
      <c r="Q31" s="137"/>
      <c r="R31" s="139"/>
      <c r="S31" s="137"/>
      <c r="T31" s="139"/>
      <c r="U31" s="137"/>
      <c r="V31" s="139"/>
      <c r="W31" s="137"/>
      <c r="X31" s="209"/>
      <c r="Y31" s="137"/>
      <c r="Z31" s="137"/>
      <c r="AA31" s="137"/>
      <c r="AB31" s="137"/>
      <c r="AC31" s="137"/>
    </row>
    <row r="32" spans="1:29" s="102" customFormat="1">
      <c r="A32" s="136"/>
      <c r="B32" s="136"/>
      <c r="C32" s="136"/>
      <c r="D32" s="136"/>
      <c r="E32" s="137"/>
      <c r="F32" s="136"/>
      <c r="G32" s="137"/>
      <c r="H32" s="138"/>
      <c r="I32" s="137"/>
      <c r="J32" s="138"/>
      <c r="K32" s="137"/>
      <c r="L32" s="138"/>
      <c r="M32" s="137"/>
      <c r="N32" s="139"/>
      <c r="O32" s="137"/>
      <c r="P32" s="139"/>
      <c r="Q32" s="137"/>
      <c r="R32" s="139"/>
      <c r="S32" s="137"/>
      <c r="T32" s="139"/>
      <c r="U32" s="137"/>
      <c r="V32" s="139"/>
      <c r="W32" s="137"/>
      <c r="X32" s="209"/>
      <c r="Y32" s="137"/>
      <c r="Z32" s="137"/>
      <c r="AA32" s="137"/>
      <c r="AB32" s="137"/>
      <c r="AC32" s="137"/>
    </row>
    <row r="33" spans="1:29" s="102" customFormat="1">
      <c r="A33" s="136"/>
      <c r="B33" s="136"/>
      <c r="C33" s="136"/>
      <c r="D33" s="136"/>
      <c r="E33" s="137"/>
      <c r="F33" s="136"/>
      <c r="G33" s="137"/>
      <c r="H33" s="138"/>
      <c r="I33" s="137"/>
      <c r="J33" s="138"/>
      <c r="K33" s="137"/>
      <c r="L33" s="138"/>
      <c r="M33" s="137"/>
      <c r="N33" s="139"/>
      <c r="O33" s="137"/>
      <c r="P33" s="139"/>
      <c r="Q33" s="137"/>
      <c r="R33" s="139"/>
      <c r="S33" s="137"/>
      <c r="T33" s="139"/>
      <c r="U33" s="137"/>
      <c r="V33" s="139"/>
      <c r="W33" s="137"/>
      <c r="X33" s="209"/>
      <c r="Y33" s="137"/>
      <c r="Z33" s="137"/>
      <c r="AA33" s="137"/>
      <c r="AB33" s="137"/>
      <c r="AC33" s="137"/>
    </row>
    <row r="34" spans="1:29" s="102" customFormat="1">
      <c r="A34" s="136"/>
      <c r="B34" s="136"/>
      <c r="C34" s="136"/>
      <c r="D34" s="136"/>
      <c r="E34" s="137"/>
      <c r="F34" s="136"/>
      <c r="G34" s="137"/>
      <c r="H34" s="138"/>
      <c r="I34" s="137"/>
      <c r="J34" s="138"/>
      <c r="K34" s="137"/>
      <c r="L34" s="138"/>
      <c r="M34" s="137"/>
      <c r="N34" s="139"/>
      <c r="O34" s="137"/>
      <c r="P34" s="139"/>
      <c r="Q34" s="137"/>
      <c r="R34" s="139"/>
      <c r="S34" s="137"/>
      <c r="T34" s="139"/>
      <c r="U34" s="137"/>
      <c r="V34" s="139"/>
      <c r="W34" s="137"/>
      <c r="X34" s="209"/>
      <c r="Y34" s="137"/>
      <c r="Z34" s="137"/>
      <c r="AA34" s="137"/>
      <c r="AB34" s="137"/>
      <c r="AC34" s="137"/>
    </row>
    <row r="35" spans="1:29" s="102" customFormat="1">
      <c r="A35" s="136"/>
      <c r="B35" s="136"/>
      <c r="C35" s="136"/>
      <c r="D35" s="136"/>
      <c r="E35" s="137"/>
      <c r="F35" s="136"/>
      <c r="G35" s="137"/>
      <c r="H35" s="138"/>
      <c r="I35" s="137"/>
      <c r="J35" s="138"/>
      <c r="K35" s="137"/>
      <c r="L35" s="138"/>
      <c r="M35" s="137"/>
      <c r="N35" s="139"/>
      <c r="O35" s="137"/>
      <c r="P35" s="139"/>
      <c r="Q35" s="137"/>
      <c r="R35" s="139"/>
      <c r="S35" s="137"/>
      <c r="T35" s="139"/>
      <c r="U35" s="137"/>
      <c r="V35" s="139"/>
      <c r="W35" s="137"/>
      <c r="X35" s="209"/>
      <c r="Y35" s="137"/>
      <c r="Z35" s="137"/>
      <c r="AA35" s="137"/>
      <c r="AB35" s="137"/>
      <c r="AC35" s="137"/>
    </row>
    <row r="36" spans="1:29" s="102" customFormat="1">
      <c r="A36" s="136"/>
      <c r="B36" s="136"/>
      <c r="C36" s="136"/>
      <c r="D36" s="136"/>
      <c r="E36" s="137"/>
      <c r="F36" s="136"/>
      <c r="G36" s="137"/>
      <c r="H36" s="138"/>
      <c r="I36" s="137"/>
      <c r="J36" s="138"/>
      <c r="K36" s="137"/>
      <c r="L36" s="138"/>
      <c r="M36" s="137"/>
      <c r="N36" s="139"/>
      <c r="O36" s="137"/>
      <c r="P36" s="139"/>
      <c r="Q36" s="137"/>
      <c r="R36" s="139"/>
      <c r="S36" s="137"/>
      <c r="T36" s="139"/>
      <c r="U36" s="137"/>
      <c r="V36" s="139"/>
      <c r="W36" s="137"/>
      <c r="X36" s="209"/>
      <c r="Y36" s="137"/>
      <c r="Z36" s="137"/>
      <c r="AA36" s="137"/>
      <c r="AB36" s="137"/>
      <c r="AC36" s="137"/>
    </row>
    <row r="37" spans="1:29" s="102" customFormat="1">
      <c r="A37" s="136"/>
      <c r="B37" s="136"/>
      <c r="C37" s="136"/>
      <c r="D37" s="136"/>
      <c r="E37" s="137"/>
      <c r="F37" s="136"/>
      <c r="G37" s="137"/>
      <c r="H37" s="138"/>
      <c r="I37" s="137"/>
      <c r="J37" s="138"/>
      <c r="K37" s="137"/>
      <c r="L37" s="138"/>
      <c r="M37" s="137"/>
      <c r="N37" s="139"/>
      <c r="O37" s="137"/>
      <c r="P37" s="139"/>
      <c r="Q37" s="137"/>
      <c r="R37" s="139"/>
      <c r="S37" s="137"/>
      <c r="T37" s="139"/>
      <c r="U37" s="137"/>
      <c r="V37" s="139"/>
      <c r="W37" s="137"/>
      <c r="X37" s="209"/>
      <c r="Y37" s="137"/>
      <c r="Z37" s="137"/>
      <c r="AA37" s="137"/>
      <c r="AB37" s="137"/>
      <c r="AC37" s="137"/>
    </row>
    <row r="38" spans="1:29" s="102" customFormat="1">
      <c r="A38" s="136"/>
      <c r="B38" s="136"/>
      <c r="C38" s="136"/>
      <c r="D38" s="136"/>
      <c r="E38" s="137"/>
      <c r="F38" s="136"/>
      <c r="G38" s="137"/>
      <c r="H38" s="138"/>
      <c r="I38" s="137"/>
      <c r="J38" s="138"/>
      <c r="K38" s="137"/>
      <c r="L38" s="138"/>
      <c r="M38" s="137"/>
      <c r="N38" s="139"/>
      <c r="O38" s="137"/>
      <c r="P38" s="139"/>
      <c r="Q38" s="137"/>
      <c r="R38" s="139"/>
      <c r="S38" s="137"/>
      <c r="T38" s="139"/>
      <c r="U38" s="137"/>
      <c r="V38" s="139"/>
      <c r="W38" s="137"/>
      <c r="X38" s="209"/>
      <c r="Y38" s="137"/>
      <c r="Z38" s="137"/>
      <c r="AA38" s="137"/>
      <c r="AB38" s="137"/>
      <c r="AC38" s="137"/>
    </row>
    <row r="39" spans="1:29" s="102" customFormat="1">
      <c r="A39" s="136"/>
      <c r="B39" s="136"/>
      <c r="C39" s="136"/>
      <c r="D39" s="136"/>
      <c r="E39" s="137"/>
      <c r="F39" s="136"/>
      <c r="G39" s="137"/>
      <c r="H39" s="138"/>
      <c r="I39" s="137"/>
      <c r="J39" s="138"/>
      <c r="K39" s="137"/>
      <c r="L39" s="138"/>
      <c r="M39" s="137"/>
      <c r="N39" s="139"/>
      <c r="O39" s="137"/>
      <c r="P39" s="139"/>
      <c r="Q39" s="137"/>
      <c r="R39" s="139"/>
      <c r="S39" s="137"/>
      <c r="T39" s="139"/>
      <c r="U39" s="137"/>
      <c r="V39" s="139"/>
      <c r="W39" s="137"/>
      <c r="X39" s="209"/>
      <c r="Y39" s="137"/>
      <c r="Z39" s="137"/>
      <c r="AA39" s="137"/>
      <c r="AB39" s="137"/>
      <c r="AC39" s="137"/>
    </row>
    <row r="40" spans="1:29" s="102" customFormat="1">
      <c r="A40" s="136"/>
      <c r="B40" s="136"/>
      <c r="C40" s="136"/>
      <c r="D40" s="136"/>
      <c r="E40" s="137"/>
      <c r="F40" s="136"/>
      <c r="G40" s="137"/>
      <c r="H40" s="138"/>
      <c r="I40" s="137"/>
      <c r="J40" s="138"/>
      <c r="K40" s="137"/>
      <c r="L40" s="138"/>
      <c r="M40" s="137"/>
      <c r="N40" s="139"/>
      <c r="O40" s="137"/>
      <c r="P40" s="139"/>
      <c r="Q40" s="137"/>
      <c r="R40" s="139"/>
      <c r="S40" s="137"/>
      <c r="T40" s="139"/>
      <c r="U40" s="137"/>
      <c r="V40" s="139"/>
      <c r="W40" s="137"/>
      <c r="X40" s="209"/>
      <c r="Y40" s="137"/>
      <c r="Z40" s="137"/>
      <c r="AA40" s="137"/>
      <c r="AB40" s="137"/>
      <c r="AC40" s="137"/>
    </row>
    <row r="41" spans="1:29" s="102" customFormat="1">
      <c r="A41" s="136"/>
      <c r="B41" s="136"/>
      <c r="C41" s="136"/>
      <c r="D41" s="136"/>
      <c r="E41" s="137"/>
      <c r="F41" s="136"/>
      <c r="G41" s="137"/>
      <c r="H41" s="138"/>
      <c r="I41" s="137"/>
      <c r="J41" s="138"/>
      <c r="K41" s="137"/>
      <c r="L41" s="138"/>
      <c r="M41" s="137"/>
      <c r="N41" s="139"/>
      <c r="O41" s="137"/>
      <c r="P41" s="139"/>
      <c r="Q41" s="137"/>
      <c r="R41" s="139"/>
      <c r="S41" s="137"/>
      <c r="T41" s="139"/>
      <c r="U41" s="137"/>
      <c r="V41" s="139"/>
      <c r="W41" s="137"/>
      <c r="X41" s="209"/>
      <c r="Y41" s="137"/>
      <c r="Z41" s="137"/>
      <c r="AA41" s="137"/>
      <c r="AB41" s="137"/>
      <c r="AC41" s="137"/>
    </row>
    <row r="42" spans="1:29" s="102" customFormat="1">
      <c r="A42" s="136"/>
      <c r="B42" s="136"/>
      <c r="C42" s="136"/>
      <c r="D42" s="136"/>
      <c r="E42" s="137"/>
      <c r="F42" s="136"/>
      <c r="G42" s="137"/>
      <c r="H42" s="138"/>
      <c r="I42" s="137"/>
      <c r="J42" s="138"/>
      <c r="K42" s="137"/>
      <c r="L42" s="138"/>
      <c r="M42" s="137"/>
      <c r="N42" s="139"/>
      <c r="O42" s="137"/>
      <c r="P42" s="139"/>
      <c r="Q42" s="137"/>
      <c r="R42" s="139"/>
      <c r="S42" s="137"/>
      <c r="T42" s="139"/>
      <c r="U42" s="137"/>
      <c r="V42" s="139"/>
      <c r="W42" s="137"/>
      <c r="X42" s="209"/>
      <c r="Y42" s="137"/>
      <c r="Z42" s="137"/>
      <c r="AA42" s="137"/>
      <c r="AB42" s="137"/>
      <c r="AC42" s="137"/>
    </row>
    <row r="43" spans="1:29" s="102" customFormat="1">
      <c r="A43" s="136"/>
      <c r="B43" s="136"/>
      <c r="C43" s="136"/>
      <c r="D43" s="136"/>
      <c r="E43" s="137"/>
      <c r="F43" s="136"/>
      <c r="G43" s="137"/>
      <c r="H43" s="138"/>
      <c r="I43" s="137"/>
      <c r="J43" s="138"/>
      <c r="K43" s="137"/>
      <c r="L43" s="138"/>
      <c r="M43" s="137"/>
      <c r="N43" s="139"/>
      <c r="O43" s="137"/>
      <c r="P43" s="139"/>
      <c r="Q43" s="137"/>
      <c r="R43" s="139"/>
      <c r="S43" s="137"/>
      <c r="T43" s="139"/>
      <c r="U43" s="137"/>
      <c r="V43" s="139"/>
      <c r="W43" s="137"/>
      <c r="X43" s="209"/>
      <c r="Y43" s="137"/>
      <c r="Z43" s="137"/>
      <c r="AA43" s="137"/>
      <c r="AB43" s="137"/>
      <c r="AC43" s="137"/>
    </row>
    <row r="44" spans="1:29" s="102" customFormat="1">
      <c r="A44" s="136"/>
      <c r="B44" s="136"/>
      <c r="C44" s="136"/>
      <c r="D44" s="136"/>
      <c r="E44" s="137"/>
      <c r="F44" s="136"/>
      <c r="G44" s="137"/>
      <c r="H44" s="138"/>
      <c r="I44" s="137"/>
      <c r="J44" s="138"/>
      <c r="K44" s="137"/>
      <c r="L44" s="138"/>
      <c r="M44" s="137"/>
      <c r="N44" s="139"/>
      <c r="O44" s="137"/>
      <c r="P44" s="139"/>
      <c r="Q44" s="137"/>
      <c r="R44" s="139"/>
      <c r="S44" s="137"/>
      <c r="T44" s="139"/>
      <c r="U44" s="137"/>
      <c r="V44" s="139"/>
      <c r="W44" s="137"/>
      <c r="X44" s="209"/>
      <c r="Y44" s="137"/>
      <c r="Z44" s="137"/>
      <c r="AA44" s="137"/>
      <c r="AB44" s="137"/>
      <c r="AC44" s="137"/>
    </row>
    <row r="45" spans="1:29" s="102" customFormat="1">
      <c r="A45" s="136"/>
      <c r="B45" s="136"/>
      <c r="C45" s="136"/>
      <c r="D45" s="136"/>
      <c r="E45" s="137"/>
      <c r="F45" s="136"/>
      <c r="G45" s="137"/>
      <c r="H45" s="138"/>
      <c r="I45" s="137"/>
      <c r="J45" s="138"/>
      <c r="K45" s="137"/>
      <c r="L45" s="138"/>
      <c r="M45" s="137"/>
      <c r="N45" s="139"/>
      <c r="O45" s="137"/>
      <c r="P45" s="139"/>
      <c r="Q45" s="137"/>
      <c r="R45" s="139"/>
      <c r="S45" s="137"/>
      <c r="T45" s="139"/>
      <c r="U45" s="137"/>
      <c r="V45" s="139"/>
      <c r="W45" s="137"/>
      <c r="X45" s="209"/>
      <c r="Y45" s="137"/>
      <c r="Z45" s="137"/>
      <c r="AA45" s="137"/>
      <c r="AB45" s="137"/>
      <c r="AC45" s="137"/>
    </row>
    <row r="46" spans="1:29" s="102" customFormat="1">
      <c r="A46" s="136"/>
      <c r="B46" s="136"/>
      <c r="C46" s="136"/>
      <c r="D46" s="136"/>
      <c r="E46" s="137"/>
      <c r="F46" s="136"/>
      <c r="G46" s="137"/>
      <c r="H46" s="138"/>
      <c r="I46" s="137"/>
      <c r="J46" s="138"/>
      <c r="K46" s="137"/>
      <c r="L46" s="138"/>
      <c r="M46" s="137"/>
      <c r="N46" s="139"/>
      <c r="O46" s="137"/>
      <c r="P46" s="139"/>
      <c r="Q46" s="137"/>
      <c r="R46" s="139"/>
      <c r="S46" s="137"/>
      <c r="T46" s="139"/>
      <c r="U46" s="137"/>
      <c r="V46" s="139"/>
      <c r="W46" s="137"/>
      <c r="X46" s="209"/>
      <c r="Y46" s="137"/>
      <c r="Z46" s="137"/>
      <c r="AA46" s="137"/>
      <c r="AB46" s="137"/>
      <c r="AC46" s="137"/>
    </row>
    <row r="47" spans="1:29" s="102" customFormat="1">
      <c r="A47" s="130"/>
      <c r="B47" s="130"/>
      <c r="C47" s="131"/>
      <c r="D47" s="136"/>
      <c r="E47" s="137"/>
      <c r="F47" s="136"/>
      <c r="G47" s="137"/>
      <c r="H47" s="138"/>
      <c r="I47" s="137"/>
      <c r="J47" s="138"/>
      <c r="K47" s="137"/>
      <c r="L47" s="138"/>
      <c r="M47" s="137"/>
      <c r="N47" s="139"/>
      <c r="O47" s="137"/>
      <c r="P47" s="139"/>
      <c r="Q47" s="137"/>
      <c r="R47" s="139"/>
      <c r="S47" s="137"/>
      <c r="T47" s="139"/>
      <c r="U47" s="137"/>
      <c r="V47" s="139"/>
      <c r="W47" s="137"/>
      <c r="X47" s="209"/>
      <c r="Y47" s="137"/>
      <c r="Z47" s="137"/>
      <c r="AA47" s="137"/>
      <c r="AB47" s="137"/>
      <c r="AC47" s="137"/>
    </row>
  </sheetData>
  <sheetProtection selectLockedCells="1" selectUnlockedCells="1"/>
  <autoFilter ref="A4:AC17">
    <sortState ref="A6:AC17">
      <sortCondition descending="1" ref="Y4:Y17"/>
    </sortState>
  </autoFilter>
  <mergeCells count="5">
    <mergeCell ref="A1:AC1"/>
    <mergeCell ref="A2:AC2"/>
    <mergeCell ref="A3:A4"/>
    <mergeCell ref="B3:B4"/>
    <mergeCell ref="C3:C4"/>
  </mergeCells>
  <printOptions horizontalCentered="1"/>
  <pageMargins left="0.25" right="0.25" top="0.75" bottom="0.75" header="0.3" footer="0.3"/>
  <pageSetup paperSize="9" scale="62" firstPageNumber="0" orientation="landscape" horizontalDpi="300" verticalDpi="300" r:id="rId1"/>
  <headerFooter alignWithMargins="0">
    <oddHeader>&amp;L&amp;"Times New Roman,Gras"FSGT Ile de France &amp;C&amp;"Times New Roman,Gras"&amp;14CHALLENGE GUIMIER JEUNES1er tour</oddHeader>
    <oddFooter>&amp;CPage &amp;P de &amp;N&amp;R&amp;6J. Déom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AW28"/>
  <sheetViews>
    <sheetView showZeros="0" zoomScale="75" zoomScaleNormal="75" workbookViewId="0">
      <selection activeCell="AK27" sqref="AK27"/>
    </sheetView>
  </sheetViews>
  <sheetFormatPr baseColWidth="10" defaultColWidth="8.625" defaultRowHeight="15"/>
  <cols>
    <col min="1" max="1" width="15.75" style="107" bestFit="1" customWidth="1"/>
    <col min="2" max="2" width="10.25" style="107" bestFit="1" customWidth="1"/>
    <col min="3" max="3" width="7.125" style="106" bestFit="1" customWidth="1"/>
    <col min="4" max="4" width="5.75" style="136" bestFit="1" customWidth="1"/>
    <col min="5" max="5" width="3.625" style="137" bestFit="1" customWidth="1"/>
    <col min="6" max="6" width="9.25" style="136" hidden="1" customWidth="1"/>
    <col min="7" max="7" width="3.625" style="137" hidden="1" customWidth="1"/>
    <col min="8" max="8" width="7" style="138" hidden="1" customWidth="1"/>
    <col min="9" max="9" width="4.5" style="137" hidden="1" customWidth="1"/>
    <col min="10" max="10" width="7" style="138" bestFit="1" customWidth="1"/>
    <col min="11" max="11" width="3.625" style="137" bestFit="1" customWidth="1"/>
    <col min="12" max="12" width="14.25" style="138" hidden="1" customWidth="1"/>
    <col min="13" max="13" width="3.625" style="137" hidden="1" customWidth="1"/>
    <col min="14" max="14" width="10.25" style="139" bestFit="1" customWidth="1"/>
    <col min="15" max="15" width="4.625" style="137" bestFit="1" customWidth="1"/>
    <col min="16" max="16" width="11.75" style="139" hidden="1" customWidth="1"/>
    <col min="17" max="17" width="3.625" style="137" hidden="1" customWidth="1"/>
    <col min="18" max="18" width="14.5" style="139" hidden="1" customWidth="1"/>
    <col min="19" max="19" width="3.625" style="137" hidden="1" customWidth="1"/>
    <col min="20" max="20" width="7.5" style="139" bestFit="1" customWidth="1"/>
    <col min="21" max="21" width="3.625" style="137" bestFit="1" customWidth="1"/>
    <col min="22" max="22" width="8.625" style="139" hidden="1" customWidth="1"/>
    <col min="23" max="23" width="3.625" style="137" hidden="1" customWidth="1"/>
    <col min="24" max="24" width="7" style="209" bestFit="1" customWidth="1"/>
    <col min="25" max="26" width="7.75" style="137" bestFit="1" customWidth="1"/>
    <col min="27" max="27" width="13.125" style="137" bestFit="1" customWidth="1"/>
    <col min="28" max="28" width="7" style="137" hidden="1" customWidth="1"/>
    <col min="29" max="29" width="5.25" style="137" hidden="1" customWidth="1"/>
    <col min="30" max="30" width="7.125" style="137" hidden="1" customWidth="1"/>
    <col min="31" max="31" width="8.125" style="137" hidden="1" customWidth="1"/>
    <col min="32" max="32" width="6.625" style="137" hidden="1" customWidth="1"/>
    <col min="33" max="33" width="7" style="137" hidden="1" customWidth="1"/>
    <col min="34" max="34" width="5.25" style="137" hidden="1" customWidth="1"/>
    <col min="35" max="35" width="7.125" style="137" hidden="1" customWidth="1"/>
    <col min="36" max="36" width="7.5" style="137" hidden="1" customWidth="1"/>
    <col min="37" max="37" width="5.25" style="137" bestFit="1" customWidth="1"/>
    <col min="38" max="38" width="8.25" style="137" hidden="1" customWidth="1"/>
    <col min="39" max="39" width="5" style="137" bestFit="1" customWidth="1"/>
    <col min="40" max="40" width="5" style="137" hidden="1" customWidth="1"/>
    <col min="41" max="41" width="5.125" style="137" hidden="1" customWidth="1"/>
    <col min="42" max="42" width="6.5" style="137" hidden="1" customWidth="1"/>
    <col min="43" max="43" width="6.625" style="137" hidden="1" customWidth="1"/>
    <col min="44" max="44" width="5.25" style="137" hidden="1" customWidth="1"/>
    <col min="45" max="45" width="4.5" style="137" hidden="1" customWidth="1"/>
    <col min="46" max="46" width="7" style="106" hidden="1" customWidth="1"/>
    <col min="47" max="47" width="6.75" style="106" hidden="1" customWidth="1"/>
    <col min="48" max="48" width="5.625" style="106" hidden="1" customWidth="1"/>
    <col min="49" max="16384" width="8.625" style="106"/>
  </cols>
  <sheetData>
    <row r="1" spans="1:49" s="103" customFormat="1" ht="27">
      <c r="A1" s="219" t="s">
        <v>73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  <c r="Y1" s="219"/>
      <c r="Z1" s="219"/>
      <c r="AA1" s="219"/>
      <c r="AB1" s="219"/>
      <c r="AC1" s="219"/>
      <c r="AD1" s="219"/>
      <c r="AE1" s="219"/>
      <c r="AF1" s="219"/>
      <c r="AG1" s="219"/>
      <c r="AH1" s="219"/>
      <c r="AI1" s="219"/>
      <c r="AJ1" s="219"/>
      <c r="AK1" s="219"/>
      <c r="AL1" s="219"/>
      <c r="AM1" s="219"/>
      <c r="AN1" s="219"/>
      <c r="AO1" s="219"/>
      <c r="AP1" s="219"/>
      <c r="AQ1" s="219"/>
      <c r="AR1" s="219"/>
      <c r="AS1" s="219"/>
    </row>
    <row r="2" spans="1:49" s="104" customFormat="1" ht="26.25">
      <c r="A2" s="220"/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  <c r="AG2" s="220"/>
      <c r="AH2" s="220"/>
      <c r="AI2" s="220"/>
      <c r="AJ2" s="220"/>
      <c r="AK2" s="220"/>
      <c r="AL2" s="220"/>
      <c r="AM2" s="220"/>
      <c r="AN2" s="220"/>
      <c r="AO2" s="220"/>
      <c r="AP2" s="220"/>
      <c r="AQ2" s="220"/>
      <c r="AR2" s="220"/>
      <c r="AS2" s="220"/>
    </row>
    <row r="3" spans="1:49" s="105" customFormat="1" ht="16.5" thickBot="1">
      <c r="A3" s="221" t="s">
        <v>1</v>
      </c>
      <c r="B3" s="221" t="s">
        <v>80</v>
      </c>
      <c r="C3" s="221" t="s">
        <v>79</v>
      </c>
      <c r="D3" s="154" t="s">
        <v>4</v>
      </c>
      <c r="E3" s="154"/>
      <c r="F3" s="154" t="s">
        <v>6</v>
      </c>
      <c r="G3" s="154"/>
      <c r="H3" s="154" t="s">
        <v>52</v>
      </c>
      <c r="I3" s="154"/>
      <c r="J3" s="154" t="s">
        <v>8</v>
      </c>
      <c r="K3" s="154"/>
      <c r="L3" s="154" t="s">
        <v>154</v>
      </c>
      <c r="M3" s="154"/>
      <c r="N3" s="154" t="s">
        <v>10</v>
      </c>
      <c r="O3" s="154"/>
      <c r="P3" s="154" t="s">
        <v>11</v>
      </c>
      <c r="Q3" s="154"/>
      <c r="R3" s="154" t="s">
        <v>155</v>
      </c>
      <c r="S3" s="154"/>
      <c r="T3" s="154" t="s">
        <v>103</v>
      </c>
      <c r="U3" s="154"/>
      <c r="V3" s="154" t="s">
        <v>12</v>
      </c>
      <c r="W3" s="154"/>
      <c r="X3" s="212" t="s">
        <v>169</v>
      </c>
      <c r="Y3" s="154" t="s">
        <v>64</v>
      </c>
      <c r="Z3" s="154" t="s">
        <v>14</v>
      </c>
      <c r="AA3" s="152"/>
      <c r="AB3" s="162" t="s">
        <v>78</v>
      </c>
      <c r="AC3" s="162" t="s">
        <v>65</v>
      </c>
      <c r="AD3" s="162" t="s">
        <v>89</v>
      </c>
      <c r="AE3" s="162" t="s">
        <v>120</v>
      </c>
      <c r="AF3" s="162" t="s">
        <v>83</v>
      </c>
      <c r="AG3" s="162" t="s">
        <v>76</v>
      </c>
      <c r="AH3" s="162" t="s">
        <v>87</v>
      </c>
      <c r="AI3" s="162" t="s">
        <v>102</v>
      </c>
      <c r="AJ3" s="162" t="s">
        <v>71</v>
      </c>
      <c r="AK3" s="162" t="s">
        <v>68</v>
      </c>
      <c r="AL3" s="162" t="s">
        <v>72</v>
      </c>
      <c r="AM3" s="162" t="s">
        <v>77</v>
      </c>
      <c r="AN3" s="162" t="s">
        <v>84</v>
      </c>
      <c r="AO3" s="162" t="s">
        <v>119</v>
      </c>
      <c r="AP3" s="162" t="s">
        <v>81</v>
      </c>
      <c r="AQ3" s="162" t="s">
        <v>66</v>
      </c>
      <c r="AR3" s="162" t="s">
        <v>69</v>
      </c>
      <c r="AS3" s="162" t="s">
        <v>70</v>
      </c>
      <c r="AT3" s="162" t="s">
        <v>67</v>
      </c>
      <c r="AU3" s="162" t="s">
        <v>75</v>
      </c>
      <c r="AV3" s="162" t="s">
        <v>91</v>
      </c>
    </row>
    <row r="4" spans="1:49" ht="12.75">
      <c r="A4" s="221"/>
      <c r="B4" s="221"/>
      <c r="C4" s="221"/>
      <c r="D4" s="155" t="s">
        <v>3</v>
      </c>
      <c r="E4" s="156" t="s">
        <v>2</v>
      </c>
      <c r="F4" s="155" t="s">
        <v>3</v>
      </c>
      <c r="G4" s="156" t="s">
        <v>2</v>
      </c>
      <c r="H4" s="157" t="s">
        <v>3</v>
      </c>
      <c r="I4" s="154" t="s">
        <v>2</v>
      </c>
      <c r="J4" s="158" t="s">
        <v>3</v>
      </c>
      <c r="K4" s="156" t="s">
        <v>2</v>
      </c>
      <c r="L4" s="158" t="s">
        <v>3</v>
      </c>
      <c r="M4" s="156" t="s">
        <v>2</v>
      </c>
      <c r="N4" s="159" t="s">
        <v>3</v>
      </c>
      <c r="O4" s="156" t="s">
        <v>2</v>
      </c>
      <c r="P4" s="159" t="s">
        <v>3</v>
      </c>
      <c r="Q4" s="156" t="s">
        <v>2</v>
      </c>
      <c r="R4" s="159" t="s">
        <v>3</v>
      </c>
      <c r="S4" s="156" t="s">
        <v>2</v>
      </c>
      <c r="T4" s="159" t="s">
        <v>3</v>
      </c>
      <c r="U4" s="156" t="s">
        <v>2</v>
      </c>
      <c r="V4" s="159" t="s">
        <v>3</v>
      </c>
      <c r="W4" s="156" t="s">
        <v>2</v>
      </c>
      <c r="X4" s="213" t="str">
        <f t="shared" ref="X4" si="0">IF(ISBLANK(C4),"",COUNTA(V4,T4,R4,P4,N4,L4,J4,H4,F4,D4))</f>
        <v/>
      </c>
      <c r="Y4" s="154"/>
      <c r="Z4" s="154"/>
      <c r="AA4" s="146"/>
      <c r="AB4" s="160"/>
      <c r="AC4" s="160"/>
      <c r="AD4" s="161"/>
      <c r="AE4" s="161"/>
      <c r="AF4" s="160"/>
      <c r="AG4" s="161"/>
      <c r="AH4" s="161"/>
      <c r="AI4" s="161"/>
      <c r="AJ4" s="160"/>
      <c r="AK4" s="161"/>
      <c r="AL4" s="161"/>
      <c r="AM4" s="161"/>
      <c r="AN4" s="161"/>
      <c r="AO4" s="161"/>
      <c r="AP4" s="161"/>
      <c r="AQ4" s="161"/>
      <c r="AR4" s="161"/>
      <c r="AS4" s="161"/>
      <c r="AT4" s="161"/>
      <c r="AU4" s="161"/>
      <c r="AV4" s="161"/>
    </row>
    <row r="5" spans="1:49" ht="15" customHeight="1">
      <c r="A5" s="113" t="s">
        <v>143</v>
      </c>
      <c r="B5" s="113" t="s">
        <v>138</v>
      </c>
      <c r="C5" s="112" t="s">
        <v>68</v>
      </c>
      <c r="D5" s="140">
        <v>87</v>
      </c>
      <c r="E5" s="141">
        <f t="shared" ref="E5:E21" si="1">IF(ISBLANK(D5),"",VLOOKUP(D5,Moustique_50_m,2))</f>
        <v>18</v>
      </c>
      <c r="F5" s="140"/>
      <c r="G5" s="141" t="str">
        <f t="shared" ref="G5:G21" si="2">IF(ISBLANK(F5),"",VLOOKUP(F5,Moustique_50_haies,2))</f>
        <v/>
      </c>
      <c r="H5" s="142"/>
      <c r="I5" s="141" t="str">
        <f t="shared" ref="I5:I21" si="3">IF(ISBLANK(H5),"",VLOOKUP(H5,Moustique_400_m,2))</f>
        <v/>
      </c>
      <c r="J5" s="142">
        <v>2120</v>
      </c>
      <c r="K5" s="141">
        <f t="shared" ref="K5:K21" si="4">IF(ISBLANK(J5),"",VLOOKUP(J5,Moustique_600_m,2))</f>
        <v>16</v>
      </c>
      <c r="L5" s="142"/>
      <c r="M5" s="144" t="str">
        <f t="shared" ref="M5:M21" si="5">IF(ISBLANK(L5),"",VLOOKUP(L5,Moustique_600_marche,2))</f>
        <v/>
      </c>
      <c r="N5" s="143">
        <v>316</v>
      </c>
      <c r="O5" s="141">
        <f t="shared" ref="O5:O21" si="6">IF(ISBLANK(N5),"",VLOOKUP(N5,Moustique_Longueur,2))</f>
        <v>19</v>
      </c>
      <c r="P5" s="143"/>
      <c r="Q5" s="145" t="str">
        <f t="shared" ref="Q5:Q21" si="7">IF(ISBLANK(P5),"",VLOOKUP(P5,Moustique_Triple_saut,2))</f>
        <v/>
      </c>
      <c r="R5" s="143"/>
      <c r="S5" s="141" t="str">
        <f t="shared" ref="S5:S21" si="8">IF(ISBLANK(R5),"",VLOOKUP(R5,Moustique_Poids,2))</f>
        <v/>
      </c>
      <c r="T5" s="143">
        <v>2302</v>
      </c>
      <c r="U5" s="141">
        <f t="shared" ref="U5:U21" si="9">IF(ISBLANK(T5),"",VLOOKUP(T5,Moustique_Balles,2))</f>
        <v>21</v>
      </c>
      <c r="V5" s="143"/>
      <c r="W5" s="141" t="str">
        <f t="shared" ref="W5:W21" si="10">IF(ISBLANK(V5),"",VLOOKUP(V5,Moustique_Anneau,2))</f>
        <v/>
      </c>
      <c r="X5" s="207">
        <f t="shared" ref="X5:X21" si="11">IF(ISBLANK(C5),"",COUNTA(V5,T5,R5,P5,N5,L5,J5,H5,F5,D5))</f>
        <v>4</v>
      </c>
      <c r="Y5" s="145">
        <f t="shared" ref="Y5:Y21" si="12">SUM(W5,U5,S5,Q5,O5,M5,K5,I5,G5,E5)</f>
        <v>74</v>
      </c>
      <c r="Z5" s="141">
        <v>1</v>
      </c>
      <c r="AA5" s="146"/>
      <c r="AB5" s="141" t="str">
        <f t="shared" ref="AB5:AB12" si="13">IF($AB$3&lt;&gt;(C5),"",Y5)</f>
        <v/>
      </c>
      <c r="AC5" s="141" t="str">
        <f t="shared" ref="AC5:AC12" si="14">IF($AC$3&lt;&gt;(C5),"",Y5)</f>
        <v/>
      </c>
      <c r="AD5" s="141" t="str">
        <f t="shared" ref="AD5:AD12" si="15">IF($AD$3&lt;&gt;(C5),"",Y5)</f>
        <v/>
      </c>
      <c r="AE5" s="141" t="str">
        <f t="shared" ref="AE5:AE12" si="16">IF($AE$3&lt;&gt;(C5),"",Z5)</f>
        <v/>
      </c>
      <c r="AF5" s="141" t="str">
        <f t="shared" ref="AF5:AF12" si="17">IF($AF$3&lt;&gt;(C5),"",Y5)</f>
        <v/>
      </c>
      <c r="AG5" s="141" t="str">
        <f t="shared" ref="AG5:AG12" si="18">IF($AG$3&lt;&gt;(C5),"",Y5)</f>
        <v/>
      </c>
      <c r="AH5" s="141" t="str">
        <f t="shared" ref="AH5:AH12" si="19">IF($AH$3&lt;&gt;(C5),"",Y5)</f>
        <v/>
      </c>
      <c r="AI5" s="141" t="str">
        <f t="shared" ref="AI5:AI12" si="20">IF($AI$3&lt;&gt;(C5),"",Y5)</f>
        <v/>
      </c>
      <c r="AJ5" s="141" t="str">
        <f t="shared" ref="AJ5:AJ12" si="21">IF($AJ$3&lt;&gt;(C5),"",Y5)</f>
        <v/>
      </c>
      <c r="AK5" s="141">
        <f t="shared" ref="AK5:AK12" si="22">IF($AK$3&lt;&gt;(C5),"",Y5)</f>
        <v>74</v>
      </c>
      <c r="AL5" s="141" t="str">
        <f t="shared" ref="AL5:AL12" si="23">IF($AL$3&lt;&gt;(C5),"",Y5)</f>
        <v/>
      </c>
      <c r="AM5" s="141" t="str">
        <f t="shared" ref="AM5:AM12" si="24">IF($AM$3&lt;&gt;(C5),"",Y5)</f>
        <v/>
      </c>
      <c r="AN5" s="141" t="str">
        <f t="shared" ref="AN5:AN12" si="25">IF($AN$3&lt;&gt;(C5),"",Y5)</f>
        <v/>
      </c>
      <c r="AO5" s="141" t="str">
        <f t="shared" ref="AO5:AO12" si="26">IF($AO$3&lt;&gt;(C5),"",Y5)</f>
        <v/>
      </c>
      <c r="AP5" s="141" t="str">
        <f t="shared" ref="AP5:AP12" si="27">IF($AP$3&lt;&gt;(C5),"",Y5)</f>
        <v/>
      </c>
      <c r="AQ5" s="141" t="str">
        <f t="shared" ref="AQ5:AQ12" si="28">IF($AQ$3&lt;&gt;(C5),"",Y5)</f>
        <v/>
      </c>
      <c r="AR5" s="141" t="str">
        <f t="shared" ref="AR5:AR12" si="29">IF($AR$3&lt;&gt;(C5),"",Y5)</f>
        <v/>
      </c>
      <c r="AS5" s="141" t="str">
        <f t="shared" ref="AS5:AS12" si="30">IF($AS$3&lt;&gt;(C5),"",Y5)</f>
        <v/>
      </c>
      <c r="AT5" s="141" t="str">
        <f t="shared" ref="AT5:AT12" si="31">IF($AT$3&lt;&gt;(C5),"",Y5)</f>
        <v/>
      </c>
      <c r="AU5" s="141" t="str">
        <f t="shared" ref="AU5:AU12" si="32">IF($AU$3&lt;&gt;(C5),"",Y5)</f>
        <v/>
      </c>
      <c r="AV5" s="141" t="str">
        <f t="shared" ref="AV5:AV12" si="33">IF($AV$3&lt;&gt;(C5),"",Y5)</f>
        <v/>
      </c>
    </row>
    <row r="6" spans="1:49" ht="15" customHeight="1">
      <c r="A6" s="113" t="s">
        <v>213</v>
      </c>
      <c r="B6" s="113" t="s">
        <v>214</v>
      </c>
      <c r="C6" s="112" t="s">
        <v>68</v>
      </c>
      <c r="D6" s="140">
        <v>92</v>
      </c>
      <c r="E6" s="141">
        <f t="shared" si="1"/>
        <v>16</v>
      </c>
      <c r="F6" s="140"/>
      <c r="G6" s="141" t="str">
        <f t="shared" si="2"/>
        <v/>
      </c>
      <c r="H6" s="142"/>
      <c r="I6" s="141" t="str">
        <f t="shared" si="3"/>
        <v/>
      </c>
      <c r="J6" s="142">
        <v>2170</v>
      </c>
      <c r="K6" s="141">
        <f t="shared" si="4"/>
        <v>16</v>
      </c>
      <c r="L6" s="142"/>
      <c r="M6" s="144" t="str">
        <f t="shared" si="5"/>
        <v/>
      </c>
      <c r="N6" s="143">
        <v>310</v>
      </c>
      <c r="O6" s="141">
        <f t="shared" si="6"/>
        <v>19</v>
      </c>
      <c r="P6" s="143"/>
      <c r="Q6" s="145" t="str">
        <f t="shared" si="7"/>
        <v/>
      </c>
      <c r="R6" s="143"/>
      <c r="S6" s="141" t="str">
        <f t="shared" si="8"/>
        <v/>
      </c>
      <c r="T6" s="143">
        <v>1840</v>
      </c>
      <c r="U6" s="141">
        <f t="shared" si="9"/>
        <v>19</v>
      </c>
      <c r="V6" s="143"/>
      <c r="W6" s="141" t="str">
        <f t="shared" si="10"/>
        <v/>
      </c>
      <c r="X6" s="207">
        <f t="shared" si="11"/>
        <v>4</v>
      </c>
      <c r="Y6" s="145">
        <f t="shared" si="12"/>
        <v>70</v>
      </c>
      <c r="Z6" s="141">
        <v>2</v>
      </c>
      <c r="AA6" s="146"/>
      <c r="AB6" s="141" t="str">
        <f t="shared" si="13"/>
        <v/>
      </c>
      <c r="AC6" s="141" t="str">
        <f t="shared" si="14"/>
        <v/>
      </c>
      <c r="AD6" s="141" t="str">
        <f t="shared" si="15"/>
        <v/>
      </c>
      <c r="AE6" s="141" t="str">
        <f t="shared" si="16"/>
        <v/>
      </c>
      <c r="AF6" s="141" t="str">
        <f t="shared" si="17"/>
        <v/>
      </c>
      <c r="AG6" s="141" t="str">
        <f t="shared" si="18"/>
        <v/>
      </c>
      <c r="AH6" s="141" t="str">
        <f t="shared" si="19"/>
        <v/>
      </c>
      <c r="AI6" s="141" t="str">
        <f t="shared" si="20"/>
        <v/>
      </c>
      <c r="AJ6" s="141" t="str">
        <f t="shared" si="21"/>
        <v/>
      </c>
      <c r="AK6" s="141">
        <f t="shared" si="22"/>
        <v>70</v>
      </c>
      <c r="AL6" s="141" t="str">
        <f t="shared" si="23"/>
        <v/>
      </c>
      <c r="AM6" s="141" t="str">
        <f t="shared" si="24"/>
        <v/>
      </c>
      <c r="AN6" s="141" t="str">
        <f t="shared" si="25"/>
        <v/>
      </c>
      <c r="AO6" s="141" t="str">
        <f t="shared" si="26"/>
        <v/>
      </c>
      <c r="AP6" s="141" t="str">
        <f t="shared" si="27"/>
        <v/>
      </c>
      <c r="AQ6" s="141" t="str">
        <f t="shared" si="28"/>
        <v/>
      </c>
      <c r="AR6" s="141" t="str">
        <f t="shared" si="29"/>
        <v/>
      </c>
      <c r="AS6" s="141" t="str">
        <f t="shared" si="30"/>
        <v/>
      </c>
      <c r="AT6" s="141" t="str">
        <f t="shared" si="31"/>
        <v/>
      </c>
      <c r="AU6" s="141" t="str">
        <f t="shared" si="32"/>
        <v/>
      </c>
      <c r="AV6" s="141" t="str">
        <f t="shared" si="33"/>
        <v/>
      </c>
      <c r="AW6" s="147"/>
    </row>
    <row r="7" spans="1:49" ht="12.75">
      <c r="A7" s="113" t="s">
        <v>212</v>
      </c>
      <c r="B7" s="113" t="s">
        <v>88</v>
      </c>
      <c r="C7" s="112" t="s">
        <v>68</v>
      </c>
      <c r="D7" s="140">
        <v>92</v>
      </c>
      <c r="E7" s="141">
        <f t="shared" si="1"/>
        <v>16</v>
      </c>
      <c r="F7" s="140"/>
      <c r="G7" s="141" t="str">
        <f t="shared" si="2"/>
        <v/>
      </c>
      <c r="H7" s="142"/>
      <c r="I7" s="141" t="str">
        <f t="shared" si="3"/>
        <v/>
      </c>
      <c r="J7" s="142">
        <v>2200</v>
      </c>
      <c r="K7" s="141">
        <f t="shared" si="4"/>
        <v>16</v>
      </c>
      <c r="L7" s="142"/>
      <c r="M7" s="144" t="str">
        <f t="shared" si="5"/>
        <v/>
      </c>
      <c r="N7" s="143">
        <v>250</v>
      </c>
      <c r="O7" s="141">
        <f t="shared" si="6"/>
        <v>16</v>
      </c>
      <c r="P7" s="143"/>
      <c r="Q7" s="145" t="str">
        <f t="shared" si="7"/>
        <v/>
      </c>
      <c r="R7" s="143"/>
      <c r="S7" s="141" t="str">
        <f t="shared" si="8"/>
        <v/>
      </c>
      <c r="T7" s="143">
        <v>1540</v>
      </c>
      <c r="U7" s="141">
        <f t="shared" si="9"/>
        <v>17</v>
      </c>
      <c r="V7" s="143"/>
      <c r="W7" s="141" t="str">
        <f t="shared" si="10"/>
        <v/>
      </c>
      <c r="X7" s="207">
        <f t="shared" si="11"/>
        <v>4</v>
      </c>
      <c r="Y7" s="145">
        <f t="shared" si="12"/>
        <v>65</v>
      </c>
      <c r="Z7" s="141">
        <v>3</v>
      </c>
      <c r="AA7" s="146"/>
      <c r="AB7" s="141" t="str">
        <f t="shared" si="13"/>
        <v/>
      </c>
      <c r="AC7" s="141" t="str">
        <f t="shared" si="14"/>
        <v/>
      </c>
      <c r="AD7" s="141" t="str">
        <f t="shared" si="15"/>
        <v/>
      </c>
      <c r="AE7" s="141" t="str">
        <f t="shared" si="16"/>
        <v/>
      </c>
      <c r="AF7" s="141" t="str">
        <f t="shared" si="17"/>
        <v/>
      </c>
      <c r="AG7" s="141" t="str">
        <f t="shared" si="18"/>
        <v/>
      </c>
      <c r="AH7" s="141" t="str">
        <f t="shared" si="19"/>
        <v/>
      </c>
      <c r="AI7" s="141" t="str">
        <f t="shared" si="20"/>
        <v/>
      </c>
      <c r="AJ7" s="141" t="str">
        <f t="shared" si="21"/>
        <v/>
      </c>
      <c r="AK7" s="141">
        <f t="shared" si="22"/>
        <v>65</v>
      </c>
      <c r="AL7" s="141" t="str">
        <f t="shared" si="23"/>
        <v/>
      </c>
      <c r="AM7" s="141" t="str">
        <f t="shared" si="24"/>
        <v/>
      </c>
      <c r="AN7" s="141" t="str">
        <f t="shared" si="25"/>
        <v/>
      </c>
      <c r="AO7" s="141" t="str">
        <f t="shared" si="26"/>
        <v/>
      </c>
      <c r="AP7" s="141" t="str">
        <f t="shared" si="27"/>
        <v/>
      </c>
      <c r="AQ7" s="141" t="str">
        <f t="shared" si="28"/>
        <v/>
      </c>
      <c r="AR7" s="141" t="str">
        <f t="shared" si="29"/>
        <v/>
      </c>
      <c r="AS7" s="141" t="str">
        <f t="shared" si="30"/>
        <v/>
      </c>
      <c r="AT7" s="141" t="str">
        <f t="shared" si="31"/>
        <v/>
      </c>
      <c r="AU7" s="141" t="str">
        <f t="shared" si="32"/>
        <v/>
      </c>
      <c r="AV7" s="141" t="str">
        <f t="shared" si="33"/>
        <v/>
      </c>
      <c r="AW7" s="147"/>
    </row>
    <row r="8" spans="1:49" ht="12.75">
      <c r="A8" s="113" t="s">
        <v>209</v>
      </c>
      <c r="B8" s="113" t="s">
        <v>210</v>
      </c>
      <c r="C8" s="112" t="s">
        <v>68</v>
      </c>
      <c r="D8" s="140">
        <v>90</v>
      </c>
      <c r="E8" s="141">
        <f t="shared" si="1"/>
        <v>17</v>
      </c>
      <c r="F8" s="140"/>
      <c r="G8" s="141" t="str">
        <f t="shared" si="2"/>
        <v/>
      </c>
      <c r="H8" s="142"/>
      <c r="I8" s="141" t="str">
        <f t="shared" si="3"/>
        <v/>
      </c>
      <c r="J8" s="142">
        <v>2320</v>
      </c>
      <c r="K8" s="141">
        <f t="shared" si="4"/>
        <v>14</v>
      </c>
      <c r="L8" s="142"/>
      <c r="M8" s="144" t="str">
        <f t="shared" si="5"/>
        <v/>
      </c>
      <c r="N8" s="143">
        <v>290</v>
      </c>
      <c r="O8" s="141">
        <f t="shared" si="6"/>
        <v>18</v>
      </c>
      <c r="P8" s="143"/>
      <c r="Q8" s="145" t="str">
        <f t="shared" si="7"/>
        <v/>
      </c>
      <c r="R8" s="143"/>
      <c r="S8" s="141" t="str">
        <f t="shared" si="8"/>
        <v/>
      </c>
      <c r="T8" s="143">
        <v>1320</v>
      </c>
      <c r="U8" s="141">
        <f t="shared" si="9"/>
        <v>16</v>
      </c>
      <c r="V8" s="143"/>
      <c r="W8" s="141" t="str">
        <f t="shared" si="10"/>
        <v/>
      </c>
      <c r="X8" s="207">
        <f t="shared" si="11"/>
        <v>4</v>
      </c>
      <c r="Y8" s="145">
        <f t="shared" si="12"/>
        <v>65</v>
      </c>
      <c r="Z8" s="141">
        <v>3</v>
      </c>
      <c r="AA8" s="146"/>
      <c r="AB8" s="141" t="str">
        <f t="shared" si="13"/>
        <v/>
      </c>
      <c r="AC8" s="141" t="str">
        <f t="shared" si="14"/>
        <v/>
      </c>
      <c r="AD8" s="141" t="str">
        <f t="shared" si="15"/>
        <v/>
      </c>
      <c r="AE8" s="141" t="str">
        <f t="shared" si="16"/>
        <v/>
      </c>
      <c r="AF8" s="141" t="str">
        <f t="shared" si="17"/>
        <v/>
      </c>
      <c r="AG8" s="141" t="str">
        <f t="shared" si="18"/>
        <v/>
      </c>
      <c r="AH8" s="141" t="str">
        <f t="shared" si="19"/>
        <v/>
      </c>
      <c r="AI8" s="141" t="str">
        <f t="shared" si="20"/>
        <v/>
      </c>
      <c r="AJ8" s="141" t="str">
        <f t="shared" si="21"/>
        <v/>
      </c>
      <c r="AK8" s="141">
        <f t="shared" si="22"/>
        <v>65</v>
      </c>
      <c r="AL8" s="141" t="str">
        <f t="shared" si="23"/>
        <v/>
      </c>
      <c r="AM8" s="141" t="str">
        <f t="shared" si="24"/>
        <v/>
      </c>
      <c r="AN8" s="141" t="str">
        <f t="shared" si="25"/>
        <v/>
      </c>
      <c r="AO8" s="141" t="str">
        <f t="shared" si="26"/>
        <v/>
      </c>
      <c r="AP8" s="141" t="str">
        <f t="shared" si="27"/>
        <v/>
      </c>
      <c r="AQ8" s="141" t="str">
        <f t="shared" si="28"/>
        <v/>
      </c>
      <c r="AR8" s="141" t="str">
        <f t="shared" si="29"/>
        <v/>
      </c>
      <c r="AS8" s="141" t="str">
        <f t="shared" si="30"/>
        <v/>
      </c>
      <c r="AT8" s="141" t="str">
        <f t="shared" si="31"/>
        <v/>
      </c>
      <c r="AU8" s="141" t="str">
        <f t="shared" si="32"/>
        <v/>
      </c>
      <c r="AV8" s="141" t="str">
        <f t="shared" si="33"/>
        <v/>
      </c>
    </row>
    <row r="9" spans="1:49">
      <c r="A9" s="113" t="s">
        <v>126</v>
      </c>
      <c r="B9" s="113" t="s">
        <v>92</v>
      </c>
      <c r="C9" s="112" t="s">
        <v>68</v>
      </c>
      <c r="D9" s="140">
        <v>88</v>
      </c>
      <c r="E9" s="141">
        <f t="shared" si="1"/>
        <v>17</v>
      </c>
      <c r="F9" s="140"/>
      <c r="G9" s="141" t="str">
        <f t="shared" si="2"/>
        <v/>
      </c>
      <c r="H9" s="142"/>
      <c r="I9" s="141" t="str">
        <f t="shared" si="3"/>
        <v/>
      </c>
      <c r="J9" s="142">
        <v>2270</v>
      </c>
      <c r="K9" s="141">
        <f t="shared" si="4"/>
        <v>15</v>
      </c>
      <c r="L9" s="142"/>
      <c r="M9" s="144" t="str">
        <f t="shared" si="5"/>
        <v/>
      </c>
      <c r="N9" s="143">
        <v>230</v>
      </c>
      <c r="O9" s="141">
        <f t="shared" si="6"/>
        <v>15</v>
      </c>
      <c r="P9" s="143"/>
      <c r="Q9" s="145" t="str">
        <f t="shared" si="7"/>
        <v/>
      </c>
      <c r="R9" s="143"/>
      <c r="S9" s="141" t="str">
        <f t="shared" si="8"/>
        <v/>
      </c>
      <c r="T9" s="143">
        <v>1715</v>
      </c>
      <c r="U9" s="141">
        <f t="shared" si="9"/>
        <v>18</v>
      </c>
      <c r="V9" s="143"/>
      <c r="W9" s="141" t="str">
        <f t="shared" si="10"/>
        <v/>
      </c>
      <c r="X9" s="207">
        <f t="shared" si="11"/>
        <v>4</v>
      </c>
      <c r="Y9" s="145">
        <f t="shared" si="12"/>
        <v>65</v>
      </c>
      <c r="Z9" s="141">
        <v>3</v>
      </c>
      <c r="AA9" s="146"/>
      <c r="AB9" s="141" t="str">
        <f t="shared" si="13"/>
        <v/>
      </c>
      <c r="AC9" s="141" t="str">
        <f t="shared" si="14"/>
        <v/>
      </c>
      <c r="AD9" s="141" t="str">
        <f t="shared" si="15"/>
        <v/>
      </c>
      <c r="AE9" s="141" t="str">
        <f t="shared" si="16"/>
        <v/>
      </c>
      <c r="AF9" s="141" t="str">
        <f t="shared" si="17"/>
        <v/>
      </c>
      <c r="AG9" s="141" t="str">
        <f t="shared" si="18"/>
        <v/>
      </c>
      <c r="AH9" s="141" t="str">
        <f t="shared" si="19"/>
        <v/>
      </c>
      <c r="AI9" s="141" t="str">
        <f t="shared" si="20"/>
        <v/>
      </c>
      <c r="AJ9" s="141" t="str">
        <f t="shared" si="21"/>
        <v/>
      </c>
      <c r="AK9" s="141">
        <f t="shared" si="22"/>
        <v>65</v>
      </c>
      <c r="AL9" s="141" t="str">
        <f t="shared" si="23"/>
        <v/>
      </c>
      <c r="AM9" s="141" t="str">
        <f t="shared" si="24"/>
        <v/>
      </c>
      <c r="AN9" s="141" t="str">
        <f t="shared" si="25"/>
        <v/>
      </c>
      <c r="AO9" s="141" t="str">
        <f t="shared" si="26"/>
        <v/>
      </c>
      <c r="AP9" s="141" t="str">
        <f t="shared" si="27"/>
        <v/>
      </c>
      <c r="AQ9" s="141" t="str">
        <f t="shared" si="28"/>
        <v/>
      </c>
      <c r="AR9" s="141" t="str">
        <f t="shared" si="29"/>
        <v/>
      </c>
      <c r="AS9" s="141" t="str">
        <f t="shared" si="30"/>
        <v/>
      </c>
      <c r="AT9" s="141" t="str">
        <f t="shared" si="31"/>
        <v/>
      </c>
      <c r="AU9" s="141" t="str">
        <f t="shared" si="32"/>
        <v/>
      </c>
      <c r="AV9" s="141" t="str">
        <f t="shared" si="33"/>
        <v/>
      </c>
      <c r="AW9" s="102"/>
    </row>
    <row r="10" spans="1:49">
      <c r="A10" s="113" t="s">
        <v>160</v>
      </c>
      <c r="B10" s="113" t="s">
        <v>117</v>
      </c>
      <c r="C10" s="112" t="s">
        <v>77</v>
      </c>
      <c r="D10" s="140">
        <v>93</v>
      </c>
      <c r="E10" s="141">
        <f t="shared" si="1"/>
        <v>16</v>
      </c>
      <c r="F10" s="140"/>
      <c r="G10" s="141" t="str">
        <f t="shared" si="2"/>
        <v/>
      </c>
      <c r="H10" s="142"/>
      <c r="I10" s="141" t="str">
        <f t="shared" si="3"/>
        <v/>
      </c>
      <c r="J10" s="142">
        <v>2300</v>
      </c>
      <c r="K10" s="141">
        <f t="shared" si="4"/>
        <v>15</v>
      </c>
      <c r="L10" s="142"/>
      <c r="M10" s="144" t="str">
        <f t="shared" si="5"/>
        <v/>
      </c>
      <c r="N10" s="143">
        <v>260</v>
      </c>
      <c r="O10" s="141">
        <f t="shared" si="6"/>
        <v>17</v>
      </c>
      <c r="P10" s="143"/>
      <c r="Q10" s="145" t="str">
        <f t="shared" si="7"/>
        <v/>
      </c>
      <c r="R10" s="143"/>
      <c r="S10" s="141" t="str">
        <f t="shared" si="8"/>
        <v/>
      </c>
      <c r="T10" s="143">
        <v>1300</v>
      </c>
      <c r="U10" s="141">
        <f t="shared" si="9"/>
        <v>16</v>
      </c>
      <c r="V10" s="143"/>
      <c r="W10" s="141" t="str">
        <f t="shared" si="10"/>
        <v/>
      </c>
      <c r="X10" s="207">
        <f t="shared" si="11"/>
        <v>4</v>
      </c>
      <c r="Y10" s="145">
        <f t="shared" si="12"/>
        <v>64</v>
      </c>
      <c r="Z10" s="141">
        <v>6</v>
      </c>
      <c r="AA10" s="146"/>
      <c r="AB10" s="141" t="str">
        <f t="shared" si="13"/>
        <v/>
      </c>
      <c r="AC10" s="141" t="str">
        <f t="shared" si="14"/>
        <v/>
      </c>
      <c r="AD10" s="141" t="str">
        <f t="shared" si="15"/>
        <v/>
      </c>
      <c r="AE10" s="141" t="str">
        <f t="shared" si="16"/>
        <v/>
      </c>
      <c r="AF10" s="141" t="str">
        <f t="shared" si="17"/>
        <v/>
      </c>
      <c r="AG10" s="141" t="str">
        <f t="shared" si="18"/>
        <v/>
      </c>
      <c r="AH10" s="141" t="str">
        <f t="shared" si="19"/>
        <v/>
      </c>
      <c r="AI10" s="141" t="str">
        <f t="shared" si="20"/>
        <v/>
      </c>
      <c r="AJ10" s="141" t="str">
        <f t="shared" si="21"/>
        <v/>
      </c>
      <c r="AK10" s="141" t="str">
        <f t="shared" si="22"/>
        <v/>
      </c>
      <c r="AL10" s="141" t="str">
        <f t="shared" si="23"/>
        <v/>
      </c>
      <c r="AM10" s="141">
        <f t="shared" si="24"/>
        <v>64</v>
      </c>
      <c r="AN10" s="141" t="str">
        <f t="shared" si="25"/>
        <v/>
      </c>
      <c r="AO10" s="141" t="str">
        <f t="shared" si="26"/>
        <v/>
      </c>
      <c r="AP10" s="141" t="str">
        <f t="shared" si="27"/>
        <v/>
      </c>
      <c r="AQ10" s="141" t="str">
        <f t="shared" si="28"/>
        <v/>
      </c>
      <c r="AR10" s="141" t="str">
        <f t="shared" si="29"/>
        <v/>
      </c>
      <c r="AS10" s="141" t="str">
        <f t="shared" si="30"/>
        <v/>
      </c>
      <c r="AT10" s="141" t="str">
        <f t="shared" si="31"/>
        <v/>
      </c>
      <c r="AU10" s="141" t="str">
        <f t="shared" si="32"/>
        <v/>
      </c>
      <c r="AV10" s="141" t="str">
        <f t="shared" si="33"/>
        <v/>
      </c>
      <c r="AW10" s="102"/>
    </row>
    <row r="11" spans="1:49" ht="12.75">
      <c r="A11" s="113" t="s">
        <v>157</v>
      </c>
      <c r="B11" s="113" t="s">
        <v>170</v>
      </c>
      <c r="C11" s="112" t="s">
        <v>77</v>
      </c>
      <c r="D11" s="140">
        <v>89</v>
      </c>
      <c r="E11" s="141">
        <f t="shared" si="1"/>
        <v>17</v>
      </c>
      <c r="F11" s="140"/>
      <c r="G11" s="141" t="str">
        <f t="shared" si="2"/>
        <v/>
      </c>
      <c r="H11" s="142"/>
      <c r="I11" s="141" t="str">
        <f t="shared" si="3"/>
        <v/>
      </c>
      <c r="J11" s="142">
        <v>2330</v>
      </c>
      <c r="K11" s="141">
        <f t="shared" si="4"/>
        <v>14</v>
      </c>
      <c r="L11" s="142"/>
      <c r="M11" s="144" t="str">
        <f t="shared" si="5"/>
        <v/>
      </c>
      <c r="N11" s="143">
        <v>313</v>
      </c>
      <c r="O11" s="141">
        <f t="shared" si="6"/>
        <v>19</v>
      </c>
      <c r="P11" s="143"/>
      <c r="Q11" s="145" t="str">
        <f t="shared" si="7"/>
        <v/>
      </c>
      <c r="R11" s="143"/>
      <c r="S11" s="141" t="str">
        <f t="shared" si="8"/>
        <v/>
      </c>
      <c r="T11" s="143">
        <v>1075</v>
      </c>
      <c r="U11" s="141">
        <f t="shared" si="9"/>
        <v>13</v>
      </c>
      <c r="V11" s="143"/>
      <c r="W11" s="141" t="str">
        <f t="shared" si="10"/>
        <v/>
      </c>
      <c r="X11" s="207">
        <f t="shared" si="11"/>
        <v>4</v>
      </c>
      <c r="Y11" s="145">
        <f t="shared" si="12"/>
        <v>63</v>
      </c>
      <c r="Z11" s="141">
        <v>7</v>
      </c>
      <c r="AA11" s="146"/>
      <c r="AB11" s="141" t="str">
        <f t="shared" si="13"/>
        <v/>
      </c>
      <c r="AC11" s="141" t="str">
        <f t="shared" si="14"/>
        <v/>
      </c>
      <c r="AD11" s="141" t="str">
        <f t="shared" si="15"/>
        <v/>
      </c>
      <c r="AE11" s="141" t="str">
        <f t="shared" si="16"/>
        <v/>
      </c>
      <c r="AF11" s="141" t="str">
        <f t="shared" si="17"/>
        <v/>
      </c>
      <c r="AG11" s="141" t="str">
        <f t="shared" si="18"/>
        <v/>
      </c>
      <c r="AH11" s="141" t="str">
        <f t="shared" si="19"/>
        <v/>
      </c>
      <c r="AI11" s="141" t="str">
        <f t="shared" si="20"/>
        <v/>
      </c>
      <c r="AJ11" s="141" t="str">
        <f t="shared" si="21"/>
        <v/>
      </c>
      <c r="AK11" s="141" t="str">
        <f t="shared" si="22"/>
        <v/>
      </c>
      <c r="AL11" s="141" t="str">
        <f t="shared" si="23"/>
        <v/>
      </c>
      <c r="AM11" s="141">
        <f t="shared" si="24"/>
        <v>63</v>
      </c>
      <c r="AN11" s="141" t="str">
        <f t="shared" si="25"/>
        <v/>
      </c>
      <c r="AO11" s="141" t="str">
        <f t="shared" si="26"/>
        <v/>
      </c>
      <c r="AP11" s="141" t="str">
        <f t="shared" si="27"/>
        <v/>
      </c>
      <c r="AQ11" s="141" t="str">
        <f t="shared" si="28"/>
        <v/>
      </c>
      <c r="AR11" s="141" t="str">
        <f t="shared" si="29"/>
        <v/>
      </c>
      <c r="AS11" s="141" t="str">
        <f t="shared" si="30"/>
        <v/>
      </c>
      <c r="AT11" s="141" t="str">
        <f t="shared" si="31"/>
        <v/>
      </c>
      <c r="AU11" s="141" t="str">
        <f t="shared" si="32"/>
        <v/>
      </c>
      <c r="AV11" s="141" t="str">
        <f t="shared" si="33"/>
        <v/>
      </c>
      <c r="AW11" s="147"/>
    </row>
    <row r="12" spans="1:49" s="147" customFormat="1" ht="12.75">
      <c r="A12" s="113" t="s">
        <v>204</v>
      </c>
      <c r="B12" s="113" t="s">
        <v>205</v>
      </c>
      <c r="C12" s="112" t="s">
        <v>77</v>
      </c>
      <c r="D12" s="140">
        <v>97</v>
      </c>
      <c r="E12" s="141">
        <f t="shared" si="1"/>
        <v>14</v>
      </c>
      <c r="F12" s="140"/>
      <c r="G12" s="141" t="str">
        <f t="shared" si="2"/>
        <v/>
      </c>
      <c r="H12" s="142"/>
      <c r="I12" s="141" t="str">
        <f t="shared" si="3"/>
        <v/>
      </c>
      <c r="J12" s="142">
        <v>2370</v>
      </c>
      <c r="K12" s="141">
        <f t="shared" si="4"/>
        <v>13</v>
      </c>
      <c r="L12" s="142"/>
      <c r="M12" s="144" t="str">
        <f t="shared" si="5"/>
        <v/>
      </c>
      <c r="N12" s="143">
        <v>285</v>
      </c>
      <c r="O12" s="141">
        <f t="shared" si="6"/>
        <v>18</v>
      </c>
      <c r="P12" s="143"/>
      <c r="Q12" s="145" t="str">
        <f t="shared" si="7"/>
        <v/>
      </c>
      <c r="R12" s="143"/>
      <c r="S12" s="141" t="str">
        <f t="shared" si="8"/>
        <v/>
      </c>
      <c r="T12" s="143">
        <v>1560</v>
      </c>
      <c r="U12" s="141">
        <f t="shared" si="9"/>
        <v>17</v>
      </c>
      <c r="V12" s="143"/>
      <c r="W12" s="141" t="str">
        <f t="shared" si="10"/>
        <v/>
      </c>
      <c r="X12" s="207">
        <f t="shared" si="11"/>
        <v>4</v>
      </c>
      <c r="Y12" s="145">
        <f t="shared" si="12"/>
        <v>62</v>
      </c>
      <c r="Z12" s="141">
        <v>8</v>
      </c>
      <c r="AA12" s="146"/>
      <c r="AB12" s="141" t="str">
        <f t="shared" si="13"/>
        <v/>
      </c>
      <c r="AC12" s="141" t="str">
        <f t="shared" si="14"/>
        <v/>
      </c>
      <c r="AD12" s="141" t="str">
        <f t="shared" si="15"/>
        <v/>
      </c>
      <c r="AE12" s="141" t="str">
        <f t="shared" si="16"/>
        <v/>
      </c>
      <c r="AF12" s="141" t="str">
        <f t="shared" si="17"/>
        <v/>
      </c>
      <c r="AG12" s="141" t="str">
        <f t="shared" si="18"/>
        <v/>
      </c>
      <c r="AH12" s="141" t="str">
        <f t="shared" si="19"/>
        <v/>
      </c>
      <c r="AI12" s="141" t="str">
        <f t="shared" si="20"/>
        <v/>
      </c>
      <c r="AJ12" s="141" t="str">
        <f t="shared" si="21"/>
        <v/>
      </c>
      <c r="AK12" s="141" t="str">
        <f t="shared" si="22"/>
        <v/>
      </c>
      <c r="AL12" s="141" t="str">
        <f t="shared" si="23"/>
        <v/>
      </c>
      <c r="AM12" s="141">
        <f t="shared" si="24"/>
        <v>62</v>
      </c>
      <c r="AN12" s="141" t="str">
        <f t="shared" si="25"/>
        <v/>
      </c>
      <c r="AO12" s="141" t="str">
        <f t="shared" si="26"/>
        <v/>
      </c>
      <c r="AP12" s="141" t="str">
        <f t="shared" si="27"/>
        <v/>
      </c>
      <c r="AQ12" s="141" t="str">
        <f t="shared" si="28"/>
        <v/>
      </c>
      <c r="AR12" s="141" t="str">
        <f t="shared" si="29"/>
        <v/>
      </c>
      <c r="AS12" s="141" t="str">
        <f t="shared" si="30"/>
        <v/>
      </c>
      <c r="AT12" s="141" t="str">
        <f t="shared" si="31"/>
        <v/>
      </c>
      <c r="AU12" s="141" t="str">
        <f t="shared" si="32"/>
        <v/>
      </c>
      <c r="AV12" s="141" t="str">
        <f t="shared" si="33"/>
        <v/>
      </c>
      <c r="AW12" s="106"/>
    </row>
    <row r="13" spans="1:49" s="147" customFormat="1" ht="12.75">
      <c r="A13" s="113" t="s">
        <v>211</v>
      </c>
      <c r="B13" s="113" t="s">
        <v>92</v>
      </c>
      <c r="C13" s="112" t="s">
        <v>68</v>
      </c>
      <c r="D13" s="140">
        <v>97</v>
      </c>
      <c r="E13" s="141">
        <f t="shared" si="1"/>
        <v>14</v>
      </c>
      <c r="F13" s="140"/>
      <c r="G13" s="141" t="str">
        <f t="shared" si="2"/>
        <v/>
      </c>
      <c r="H13" s="142"/>
      <c r="I13" s="141" t="str">
        <f t="shared" si="3"/>
        <v/>
      </c>
      <c r="J13" s="142">
        <v>2320</v>
      </c>
      <c r="K13" s="141">
        <f t="shared" si="4"/>
        <v>14</v>
      </c>
      <c r="L13" s="142"/>
      <c r="M13" s="144" t="str">
        <f t="shared" si="5"/>
        <v/>
      </c>
      <c r="N13" s="143">
        <v>270</v>
      </c>
      <c r="O13" s="141">
        <f t="shared" si="6"/>
        <v>17</v>
      </c>
      <c r="P13" s="143"/>
      <c r="Q13" s="145" t="str">
        <f t="shared" si="7"/>
        <v/>
      </c>
      <c r="R13" s="143"/>
      <c r="S13" s="141" t="str">
        <f t="shared" si="8"/>
        <v/>
      </c>
      <c r="T13" s="143">
        <v>906</v>
      </c>
      <c r="U13" s="141">
        <f t="shared" si="9"/>
        <v>12</v>
      </c>
      <c r="V13" s="143"/>
      <c r="W13" s="141" t="str">
        <f t="shared" si="10"/>
        <v/>
      </c>
      <c r="X13" s="207">
        <f t="shared" si="11"/>
        <v>4</v>
      </c>
      <c r="Y13" s="145">
        <f t="shared" si="12"/>
        <v>57</v>
      </c>
      <c r="Z13" s="141">
        <v>9</v>
      </c>
      <c r="AA13" s="146"/>
      <c r="AB13" s="141" t="str">
        <f t="shared" ref="AB13:AB19" si="34">IF($AB$3&lt;&gt;(C13),"",Y13)</f>
        <v/>
      </c>
      <c r="AC13" s="141" t="str">
        <f t="shared" ref="AC13:AC19" si="35">IF($AC$3&lt;&gt;(C13),"",Y13)</f>
        <v/>
      </c>
      <c r="AD13" s="141" t="str">
        <f t="shared" ref="AD13:AD19" si="36">IF($AD$3&lt;&gt;(C13),"",Y13)</f>
        <v/>
      </c>
      <c r="AE13" s="141" t="str">
        <f t="shared" ref="AE13:AE19" si="37">IF($AE$3&lt;&gt;(C13),"",Z13)</f>
        <v/>
      </c>
      <c r="AF13" s="141" t="str">
        <f t="shared" ref="AF13:AF19" si="38">IF($AF$3&lt;&gt;(C13),"",Y13)</f>
        <v/>
      </c>
      <c r="AG13" s="141" t="str">
        <f t="shared" ref="AG13:AG19" si="39">IF($AG$3&lt;&gt;(C13),"",Y13)</f>
        <v/>
      </c>
      <c r="AH13" s="141" t="str">
        <f t="shared" ref="AH13:AH19" si="40">IF($AH$3&lt;&gt;(C13),"",Y13)</f>
        <v/>
      </c>
      <c r="AI13" s="141" t="str">
        <f t="shared" ref="AI13:AI19" si="41">IF($AI$3&lt;&gt;(C13),"",Y13)</f>
        <v/>
      </c>
      <c r="AJ13" s="141" t="str">
        <f t="shared" ref="AJ13:AJ19" si="42">IF($AJ$3&lt;&gt;(C13),"",Y13)</f>
        <v/>
      </c>
      <c r="AK13" s="141">
        <f t="shared" ref="AK13:AK19" si="43">IF($AK$3&lt;&gt;(C13),"",Y13)</f>
        <v>57</v>
      </c>
      <c r="AL13" s="141" t="str">
        <f t="shared" ref="AL13:AL19" si="44">IF($AL$3&lt;&gt;(C13),"",Y13)</f>
        <v/>
      </c>
      <c r="AM13" s="141" t="str">
        <f t="shared" ref="AM13:AM19" si="45">IF($AM$3&lt;&gt;(C13),"",Y13)</f>
        <v/>
      </c>
      <c r="AN13" s="141" t="str">
        <f t="shared" ref="AN13:AN19" si="46">IF($AN$3&lt;&gt;(C13),"",Y13)</f>
        <v/>
      </c>
      <c r="AO13" s="141" t="str">
        <f t="shared" ref="AO13:AO19" si="47">IF($AO$3&lt;&gt;(C13),"",Y13)</f>
        <v/>
      </c>
      <c r="AP13" s="141" t="str">
        <f t="shared" ref="AP13:AP19" si="48">IF($AP$3&lt;&gt;(C13),"",Y13)</f>
        <v/>
      </c>
      <c r="AQ13" s="141" t="str">
        <f t="shared" ref="AQ13:AQ19" si="49">IF($AQ$3&lt;&gt;(C13),"",Y13)</f>
        <v/>
      </c>
      <c r="AR13" s="141" t="str">
        <f t="shared" ref="AR13:AR19" si="50">IF($AR$3&lt;&gt;(C13),"",Y13)</f>
        <v/>
      </c>
      <c r="AS13" s="141" t="str">
        <f t="shared" ref="AS13:AS19" si="51">IF($AS$3&lt;&gt;(C13),"",Y13)</f>
        <v/>
      </c>
      <c r="AT13" s="141" t="str">
        <f t="shared" ref="AT13:AT19" si="52">IF($AT$3&lt;&gt;(C13),"",Y13)</f>
        <v/>
      </c>
      <c r="AU13" s="141" t="str">
        <f t="shared" ref="AU13:AU19" si="53">IF($AU$3&lt;&gt;(C13),"",Y13)</f>
        <v/>
      </c>
      <c r="AV13" s="141" t="str">
        <f t="shared" ref="AV13:AV19" si="54">IF($AV$3&lt;&gt;(C13),"",Y13)</f>
        <v/>
      </c>
      <c r="AW13" s="106"/>
    </row>
    <row r="14" spans="1:49" s="102" customFormat="1">
      <c r="A14" s="113" t="s">
        <v>139</v>
      </c>
      <c r="B14" s="113" t="s">
        <v>140</v>
      </c>
      <c r="C14" s="112" t="s">
        <v>68</v>
      </c>
      <c r="D14" s="140">
        <v>99</v>
      </c>
      <c r="E14" s="141">
        <f t="shared" si="1"/>
        <v>14</v>
      </c>
      <c r="F14" s="140"/>
      <c r="G14" s="141" t="str">
        <f t="shared" si="2"/>
        <v/>
      </c>
      <c r="H14" s="142"/>
      <c r="I14" s="141" t="str">
        <f t="shared" si="3"/>
        <v/>
      </c>
      <c r="J14" s="142">
        <v>2510</v>
      </c>
      <c r="K14" s="141">
        <f t="shared" si="4"/>
        <v>11</v>
      </c>
      <c r="L14" s="142"/>
      <c r="M14" s="144" t="str">
        <f t="shared" si="5"/>
        <v/>
      </c>
      <c r="N14" s="143">
        <v>273</v>
      </c>
      <c r="O14" s="141">
        <f t="shared" si="6"/>
        <v>17</v>
      </c>
      <c r="P14" s="143"/>
      <c r="Q14" s="145" t="str">
        <f t="shared" si="7"/>
        <v/>
      </c>
      <c r="R14" s="143"/>
      <c r="S14" s="141" t="str">
        <f t="shared" si="8"/>
        <v/>
      </c>
      <c r="T14" s="143">
        <v>1185</v>
      </c>
      <c r="U14" s="141">
        <f t="shared" si="9"/>
        <v>14</v>
      </c>
      <c r="V14" s="143"/>
      <c r="W14" s="141" t="str">
        <f t="shared" si="10"/>
        <v/>
      </c>
      <c r="X14" s="207">
        <f t="shared" si="11"/>
        <v>4</v>
      </c>
      <c r="Y14" s="145">
        <f t="shared" si="12"/>
        <v>56</v>
      </c>
      <c r="Z14" s="141">
        <v>10</v>
      </c>
      <c r="AA14" s="146"/>
      <c r="AB14" s="141" t="str">
        <f t="shared" si="34"/>
        <v/>
      </c>
      <c r="AC14" s="141" t="str">
        <f t="shared" si="35"/>
        <v/>
      </c>
      <c r="AD14" s="141" t="str">
        <f t="shared" si="36"/>
        <v/>
      </c>
      <c r="AE14" s="141" t="str">
        <f t="shared" si="37"/>
        <v/>
      </c>
      <c r="AF14" s="141" t="str">
        <f t="shared" si="38"/>
        <v/>
      </c>
      <c r="AG14" s="141" t="str">
        <f t="shared" si="39"/>
        <v/>
      </c>
      <c r="AH14" s="141" t="str">
        <f t="shared" si="40"/>
        <v/>
      </c>
      <c r="AI14" s="141" t="str">
        <f t="shared" si="41"/>
        <v/>
      </c>
      <c r="AJ14" s="141" t="str">
        <f t="shared" si="42"/>
        <v/>
      </c>
      <c r="AK14" s="141">
        <f t="shared" si="43"/>
        <v>56</v>
      </c>
      <c r="AL14" s="141" t="str">
        <f t="shared" si="44"/>
        <v/>
      </c>
      <c r="AM14" s="141" t="str">
        <f t="shared" si="45"/>
        <v/>
      </c>
      <c r="AN14" s="141" t="str">
        <f t="shared" si="46"/>
        <v/>
      </c>
      <c r="AO14" s="141" t="str">
        <f t="shared" si="47"/>
        <v/>
      </c>
      <c r="AP14" s="141" t="str">
        <f t="shared" si="48"/>
        <v/>
      </c>
      <c r="AQ14" s="141" t="str">
        <f t="shared" si="49"/>
        <v/>
      </c>
      <c r="AR14" s="141" t="str">
        <f t="shared" si="50"/>
        <v/>
      </c>
      <c r="AS14" s="141" t="str">
        <f t="shared" si="51"/>
        <v/>
      </c>
      <c r="AT14" s="141" t="str">
        <f t="shared" si="52"/>
        <v/>
      </c>
      <c r="AU14" s="141" t="str">
        <f t="shared" si="53"/>
        <v/>
      </c>
      <c r="AV14" s="141" t="str">
        <f t="shared" si="54"/>
        <v/>
      </c>
      <c r="AW14" s="147"/>
    </row>
    <row r="15" spans="1:49" s="102" customFormat="1">
      <c r="A15" s="113" t="s">
        <v>206</v>
      </c>
      <c r="B15" s="113" t="s">
        <v>93</v>
      </c>
      <c r="C15" s="112" t="s">
        <v>68</v>
      </c>
      <c r="D15" s="140">
        <v>88</v>
      </c>
      <c r="E15" s="141">
        <f t="shared" si="1"/>
        <v>17</v>
      </c>
      <c r="F15" s="140"/>
      <c r="G15" s="141" t="str">
        <f t="shared" si="2"/>
        <v/>
      </c>
      <c r="H15" s="142"/>
      <c r="I15" s="141" t="str">
        <f t="shared" si="3"/>
        <v/>
      </c>
      <c r="J15" s="142">
        <v>2540</v>
      </c>
      <c r="K15" s="141">
        <f t="shared" si="4"/>
        <v>11</v>
      </c>
      <c r="L15" s="142"/>
      <c r="M15" s="144" t="str">
        <f t="shared" si="5"/>
        <v/>
      </c>
      <c r="N15" s="143">
        <v>250</v>
      </c>
      <c r="O15" s="141">
        <f t="shared" si="6"/>
        <v>16</v>
      </c>
      <c r="P15" s="143"/>
      <c r="Q15" s="145" t="str">
        <f t="shared" si="7"/>
        <v/>
      </c>
      <c r="R15" s="143"/>
      <c r="S15" s="141" t="str">
        <f t="shared" si="8"/>
        <v/>
      </c>
      <c r="T15" s="143">
        <v>970</v>
      </c>
      <c r="U15" s="141">
        <f t="shared" si="9"/>
        <v>12</v>
      </c>
      <c r="V15" s="143"/>
      <c r="W15" s="141" t="str">
        <f t="shared" si="10"/>
        <v/>
      </c>
      <c r="X15" s="207">
        <f t="shared" si="11"/>
        <v>4</v>
      </c>
      <c r="Y15" s="145">
        <f t="shared" si="12"/>
        <v>56</v>
      </c>
      <c r="Z15" s="141">
        <v>10</v>
      </c>
      <c r="AA15" s="146"/>
      <c r="AB15" s="141" t="str">
        <f t="shared" si="34"/>
        <v/>
      </c>
      <c r="AC15" s="141" t="str">
        <f t="shared" si="35"/>
        <v/>
      </c>
      <c r="AD15" s="141" t="str">
        <f t="shared" si="36"/>
        <v/>
      </c>
      <c r="AE15" s="141" t="str">
        <f t="shared" si="37"/>
        <v/>
      </c>
      <c r="AF15" s="141" t="str">
        <f t="shared" si="38"/>
        <v/>
      </c>
      <c r="AG15" s="141" t="str">
        <f t="shared" si="39"/>
        <v/>
      </c>
      <c r="AH15" s="141" t="str">
        <f t="shared" si="40"/>
        <v/>
      </c>
      <c r="AI15" s="141" t="str">
        <f t="shared" si="41"/>
        <v/>
      </c>
      <c r="AJ15" s="141" t="str">
        <f t="shared" si="42"/>
        <v/>
      </c>
      <c r="AK15" s="141">
        <f t="shared" si="43"/>
        <v>56</v>
      </c>
      <c r="AL15" s="141" t="str">
        <f t="shared" si="44"/>
        <v/>
      </c>
      <c r="AM15" s="141" t="str">
        <f t="shared" si="45"/>
        <v/>
      </c>
      <c r="AN15" s="141" t="str">
        <f t="shared" si="46"/>
        <v/>
      </c>
      <c r="AO15" s="141" t="str">
        <f t="shared" si="47"/>
        <v/>
      </c>
      <c r="AP15" s="141" t="str">
        <f t="shared" si="48"/>
        <v/>
      </c>
      <c r="AQ15" s="141" t="str">
        <f t="shared" si="49"/>
        <v/>
      </c>
      <c r="AR15" s="141" t="str">
        <f t="shared" si="50"/>
        <v/>
      </c>
      <c r="AS15" s="141" t="str">
        <f t="shared" si="51"/>
        <v/>
      </c>
      <c r="AT15" s="141" t="str">
        <f t="shared" si="52"/>
        <v/>
      </c>
      <c r="AU15" s="141" t="str">
        <f t="shared" si="53"/>
        <v/>
      </c>
      <c r="AV15" s="141" t="str">
        <f t="shared" si="54"/>
        <v/>
      </c>
      <c r="AW15" s="147"/>
    </row>
    <row r="16" spans="1:49" s="102" customFormat="1">
      <c r="A16" s="113" t="s">
        <v>207</v>
      </c>
      <c r="B16" s="113" t="s">
        <v>208</v>
      </c>
      <c r="C16" s="112" t="s">
        <v>68</v>
      </c>
      <c r="D16" s="140">
        <v>97</v>
      </c>
      <c r="E16" s="141">
        <f t="shared" si="1"/>
        <v>14</v>
      </c>
      <c r="F16" s="140"/>
      <c r="G16" s="141" t="str">
        <f t="shared" si="2"/>
        <v/>
      </c>
      <c r="H16" s="142"/>
      <c r="I16" s="141" t="str">
        <f t="shared" si="3"/>
        <v/>
      </c>
      <c r="J16" s="142">
        <v>2420</v>
      </c>
      <c r="K16" s="141">
        <f t="shared" si="4"/>
        <v>13</v>
      </c>
      <c r="L16" s="142"/>
      <c r="M16" s="144" t="str">
        <f t="shared" si="5"/>
        <v/>
      </c>
      <c r="N16" s="143">
        <v>213</v>
      </c>
      <c r="O16" s="141">
        <f t="shared" si="6"/>
        <v>13</v>
      </c>
      <c r="P16" s="143"/>
      <c r="Q16" s="145" t="str">
        <f t="shared" si="7"/>
        <v/>
      </c>
      <c r="R16" s="143"/>
      <c r="S16" s="141" t="str">
        <f t="shared" si="8"/>
        <v/>
      </c>
      <c r="T16" s="143">
        <v>895</v>
      </c>
      <c r="U16" s="141">
        <f t="shared" si="9"/>
        <v>11</v>
      </c>
      <c r="V16" s="143"/>
      <c r="W16" s="141" t="str">
        <f t="shared" si="10"/>
        <v/>
      </c>
      <c r="X16" s="207">
        <f t="shared" si="11"/>
        <v>4</v>
      </c>
      <c r="Y16" s="145">
        <f t="shared" si="12"/>
        <v>51</v>
      </c>
      <c r="Z16" s="141">
        <v>12</v>
      </c>
      <c r="AA16" s="146"/>
      <c r="AB16" s="141" t="str">
        <f t="shared" si="34"/>
        <v/>
      </c>
      <c r="AC16" s="141" t="str">
        <f t="shared" si="35"/>
        <v/>
      </c>
      <c r="AD16" s="141" t="str">
        <f t="shared" si="36"/>
        <v/>
      </c>
      <c r="AE16" s="141" t="str">
        <f t="shared" si="37"/>
        <v/>
      </c>
      <c r="AF16" s="141" t="str">
        <f t="shared" si="38"/>
        <v/>
      </c>
      <c r="AG16" s="141" t="str">
        <f t="shared" si="39"/>
        <v/>
      </c>
      <c r="AH16" s="141" t="str">
        <f t="shared" si="40"/>
        <v/>
      </c>
      <c r="AI16" s="141" t="str">
        <f t="shared" si="41"/>
        <v/>
      </c>
      <c r="AJ16" s="141" t="str">
        <f t="shared" si="42"/>
        <v/>
      </c>
      <c r="AK16" s="141">
        <f t="shared" si="43"/>
        <v>51</v>
      </c>
      <c r="AL16" s="141" t="str">
        <f t="shared" si="44"/>
        <v/>
      </c>
      <c r="AM16" s="141" t="str">
        <f t="shared" si="45"/>
        <v/>
      </c>
      <c r="AN16" s="141" t="str">
        <f t="shared" si="46"/>
        <v/>
      </c>
      <c r="AO16" s="141" t="str">
        <f t="shared" si="47"/>
        <v/>
      </c>
      <c r="AP16" s="141" t="str">
        <f t="shared" si="48"/>
        <v/>
      </c>
      <c r="AQ16" s="141" t="str">
        <f t="shared" si="49"/>
        <v/>
      </c>
      <c r="AR16" s="141" t="str">
        <f t="shared" si="50"/>
        <v/>
      </c>
      <c r="AS16" s="141" t="str">
        <f t="shared" si="51"/>
        <v/>
      </c>
      <c r="AT16" s="141" t="str">
        <f t="shared" si="52"/>
        <v/>
      </c>
      <c r="AU16" s="141" t="str">
        <f t="shared" si="53"/>
        <v/>
      </c>
      <c r="AV16" s="141" t="str">
        <f t="shared" si="54"/>
        <v/>
      </c>
    </row>
    <row r="17" spans="1:49" s="102" customFormat="1">
      <c r="A17" s="113" t="s">
        <v>145</v>
      </c>
      <c r="B17" s="113" t="s">
        <v>146</v>
      </c>
      <c r="C17" s="112" t="s">
        <v>68</v>
      </c>
      <c r="D17" s="140">
        <v>103</v>
      </c>
      <c r="E17" s="141">
        <f t="shared" si="1"/>
        <v>13</v>
      </c>
      <c r="F17" s="140"/>
      <c r="G17" s="141" t="str">
        <f t="shared" si="2"/>
        <v/>
      </c>
      <c r="H17" s="142"/>
      <c r="I17" s="141" t="str">
        <f t="shared" si="3"/>
        <v/>
      </c>
      <c r="J17" s="142">
        <v>2520</v>
      </c>
      <c r="K17" s="141">
        <f t="shared" si="4"/>
        <v>11</v>
      </c>
      <c r="L17" s="142"/>
      <c r="M17" s="144" t="str">
        <f t="shared" si="5"/>
        <v/>
      </c>
      <c r="N17" s="143">
        <v>252</v>
      </c>
      <c r="O17" s="141">
        <f t="shared" si="6"/>
        <v>16</v>
      </c>
      <c r="P17" s="143"/>
      <c r="Q17" s="145" t="str">
        <f t="shared" si="7"/>
        <v/>
      </c>
      <c r="R17" s="143"/>
      <c r="S17" s="141" t="str">
        <f t="shared" si="8"/>
        <v/>
      </c>
      <c r="T17" s="143">
        <v>870</v>
      </c>
      <c r="U17" s="141">
        <f t="shared" si="9"/>
        <v>11</v>
      </c>
      <c r="V17" s="143"/>
      <c r="W17" s="141" t="str">
        <f t="shared" si="10"/>
        <v/>
      </c>
      <c r="X17" s="207">
        <f t="shared" si="11"/>
        <v>4</v>
      </c>
      <c r="Y17" s="145">
        <f t="shared" si="12"/>
        <v>51</v>
      </c>
      <c r="Z17" s="141">
        <v>12</v>
      </c>
      <c r="AA17" s="146"/>
      <c r="AB17" s="141" t="str">
        <f t="shared" si="34"/>
        <v/>
      </c>
      <c r="AC17" s="141" t="str">
        <f t="shared" si="35"/>
        <v/>
      </c>
      <c r="AD17" s="141" t="str">
        <f t="shared" si="36"/>
        <v/>
      </c>
      <c r="AE17" s="141" t="str">
        <f t="shared" si="37"/>
        <v/>
      </c>
      <c r="AF17" s="141" t="str">
        <f t="shared" si="38"/>
        <v/>
      </c>
      <c r="AG17" s="141" t="str">
        <f t="shared" si="39"/>
        <v/>
      </c>
      <c r="AH17" s="141" t="str">
        <f t="shared" si="40"/>
        <v/>
      </c>
      <c r="AI17" s="141" t="str">
        <f t="shared" si="41"/>
        <v/>
      </c>
      <c r="AJ17" s="141" t="str">
        <f t="shared" si="42"/>
        <v/>
      </c>
      <c r="AK17" s="141">
        <f t="shared" si="43"/>
        <v>51</v>
      </c>
      <c r="AL17" s="141" t="str">
        <f t="shared" si="44"/>
        <v/>
      </c>
      <c r="AM17" s="141" t="str">
        <f t="shared" si="45"/>
        <v/>
      </c>
      <c r="AN17" s="141" t="str">
        <f t="shared" si="46"/>
        <v/>
      </c>
      <c r="AO17" s="141" t="str">
        <f t="shared" si="47"/>
        <v/>
      </c>
      <c r="AP17" s="141" t="str">
        <f t="shared" si="48"/>
        <v/>
      </c>
      <c r="AQ17" s="141" t="str">
        <f t="shared" si="49"/>
        <v/>
      </c>
      <c r="AR17" s="141" t="str">
        <f t="shared" si="50"/>
        <v/>
      </c>
      <c r="AS17" s="141" t="str">
        <f t="shared" si="51"/>
        <v/>
      </c>
      <c r="AT17" s="141" t="str">
        <f t="shared" si="52"/>
        <v/>
      </c>
      <c r="AU17" s="141" t="str">
        <f t="shared" si="53"/>
        <v/>
      </c>
      <c r="AV17" s="141" t="str">
        <f t="shared" si="54"/>
        <v/>
      </c>
      <c r="AW17" s="147"/>
    </row>
    <row r="18" spans="1:49" s="102" customFormat="1">
      <c r="A18" s="113" t="s">
        <v>112</v>
      </c>
      <c r="B18" s="113" t="s">
        <v>94</v>
      </c>
      <c r="C18" s="112" t="s">
        <v>68</v>
      </c>
      <c r="D18" s="140">
        <v>95</v>
      </c>
      <c r="E18" s="141">
        <f t="shared" si="1"/>
        <v>15</v>
      </c>
      <c r="F18" s="140"/>
      <c r="G18" s="141" t="str">
        <f t="shared" si="2"/>
        <v/>
      </c>
      <c r="H18" s="142"/>
      <c r="I18" s="141" t="str">
        <f t="shared" si="3"/>
        <v/>
      </c>
      <c r="J18" s="142">
        <v>2200</v>
      </c>
      <c r="K18" s="141">
        <f t="shared" si="4"/>
        <v>16</v>
      </c>
      <c r="L18" s="142"/>
      <c r="M18" s="144" t="str">
        <f t="shared" si="5"/>
        <v/>
      </c>
      <c r="N18" s="143">
        <v>285</v>
      </c>
      <c r="O18" s="141">
        <f t="shared" si="6"/>
        <v>18</v>
      </c>
      <c r="P18" s="143"/>
      <c r="Q18" s="145" t="str">
        <f t="shared" si="7"/>
        <v/>
      </c>
      <c r="R18" s="143"/>
      <c r="S18" s="141" t="str">
        <f t="shared" si="8"/>
        <v/>
      </c>
      <c r="T18" s="143">
        <v>145</v>
      </c>
      <c r="U18" s="141">
        <f t="shared" si="9"/>
        <v>2</v>
      </c>
      <c r="V18" s="143"/>
      <c r="W18" s="141" t="str">
        <f t="shared" si="10"/>
        <v/>
      </c>
      <c r="X18" s="207">
        <f t="shared" si="11"/>
        <v>4</v>
      </c>
      <c r="Y18" s="145">
        <f t="shared" si="12"/>
        <v>51</v>
      </c>
      <c r="Z18" s="141">
        <v>12</v>
      </c>
      <c r="AA18" s="146"/>
      <c r="AB18" s="141" t="str">
        <f t="shared" si="34"/>
        <v/>
      </c>
      <c r="AC18" s="141" t="str">
        <f t="shared" si="35"/>
        <v/>
      </c>
      <c r="AD18" s="141" t="str">
        <f t="shared" si="36"/>
        <v/>
      </c>
      <c r="AE18" s="141" t="str">
        <f t="shared" si="37"/>
        <v/>
      </c>
      <c r="AF18" s="141" t="str">
        <f t="shared" si="38"/>
        <v/>
      </c>
      <c r="AG18" s="141" t="str">
        <f t="shared" si="39"/>
        <v/>
      </c>
      <c r="AH18" s="141" t="str">
        <f t="shared" si="40"/>
        <v/>
      </c>
      <c r="AI18" s="141" t="str">
        <f t="shared" si="41"/>
        <v/>
      </c>
      <c r="AJ18" s="141" t="str">
        <f t="shared" si="42"/>
        <v/>
      </c>
      <c r="AK18" s="141">
        <f t="shared" si="43"/>
        <v>51</v>
      </c>
      <c r="AL18" s="141" t="str">
        <f t="shared" si="44"/>
        <v/>
      </c>
      <c r="AM18" s="141" t="str">
        <f t="shared" si="45"/>
        <v/>
      </c>
      <c r="AN18" s="141" t="str">
        <f t="shared" si="46"/>
        <v/>
      </c>
      <c r="AO18" s="141" t="str">
        <f t="shared" si="47"/>
        <v/>
      </c>
      <c r="AP18" s="141" t="str">
        <f t="shared" si="48"/>
        <v/>
      </c>
      <c r="AQ18" s="141" t="str">
        <f t="shared" si="49"/>
        <v/>
      </c>
      <c r="AR18" s="141" t="str">
        <f t="shared" si="50"/>
        <v/>
      </c>
      <c r="AS18" s="141" t="str">
        <f t="shared" si="51"/>
        <v/>
      </c>
      <c r="AT18" s="141" t="str">
        <f t="shared" si="52"/>
        <v/>
      </c>
      <c r="AU18" s="141" t="str">
        <f t="shared" si="53"/>
        <v/>
      </c>
      <c r="AV18" s="141" t="str">
        <f t="shared" si="54"/>
        <v/>
      </c>
      <c r="AW18" s="106"/>
    </row>
    <row r="19" spans="1:49" ht="12.75">
      <c r="A19" s="113" t="s">
        <v>141</v>
      </c>
      <c r="B19" s="113" t="s">
        <v>142</v>
      </c>
      <c r="C19" s="112" t="s">
        <v>68</v>
      </c>
      <c r="D19" s="140">
        <v>126</v>
      </c>
      <c r="E19" s="141">
        <f t="shared" si="1"/>
        <v>7</v>
      </c>
      <c r="F19" s="140"/>
      <c r="G19" s="141" t="str">
        <f t="shared" si="2"/>
        <v/>
      </c>
      <c r="H19" s="142"/>
      <c r="I19" s="141" t="str">
        <f t="shared" si="3"/>
        <v/>
      </c>
      <c r="J19" s="142">
        <v>2550</v>
      </c>
      <c r="K19" s="141">
        <f t="shared" si="4"/>
        <v>10</v>
      </c>
      <c r="L19" s="142"/>
      <c r="M19" s="144" t="str">
        <f t="shared" si="5"/>
        <v/>
      </c>
      <c r="N19" s="143">
        <v>180</v>
      </c>
      <c r="O19" s="141">
        <f t="shared" si="6"/>
        <v>10</v>
      </c>
      <c r="P19" s="143"/>
      <c r="Q19" s="145" t="str">
        <f t="shared" si="7"/>
        <v/>
      </c>
      <c r="R19" s="143"/>
      <c r="S19" s="141" t="str">
        <f t="shared" si="8"/>
        <v/>
      </c>
      <c r="T19" s="143">
        <v>1415</v>
      </c>
      <c r="U19" s="141">
        <f t="shared" si="9"/>
        <v>17</v>
      </c>
      <c r="V19" s="143"/>
      <c r="W19" s="141" t="str">
        <f t="shared" si="10"/>
        <v/>
      </c>
      <c r="X19" s="207">
        <f t="shared" si="11"/>
        <v>4</v>
      </c>
      <c r="Y19" s="145">
        <f t="shared" si="12"/>
        <v>44</v>
      </c>
      <c r="Z19" s="141">
        <v>15</v>
      </c>
      <c r="AA19" s="146"/>
      <c r="AB19" s="141" t="str">
        <f t="shared" si="34"/>
        <v/>
      </c>
      <c r="AC19" s="141" t="str">
        <f t="shared" si="35"/>
        <v/>
      </c>
      <c r="AD19" s="141" t="str">
        <f t="shared" si="36"/>
        <v/>
      </c>
      <c r="AE19" s="141" t="str">
        <f t="shared" si="37"/>
        <v/>
      </c>
      <c r="AF19" s="141" t="str">
        <f t="shared" si="38"/>
        <v/>
      </c>
      <c r="AG19" s="141" t="str">
        <f t="shared" si="39"/>
        <v/>
      </c>
      <c r="AH19" s="141" t="str">
        <f t="shared" si="40"/>
        <v/>
      </c>
      <c r="AI19" s="141" t="str">
        <f t="shared" si="41"/>
        <v/>
      </c>
      <c r="AJ19" s="141" t="str">
        <f t="shared" si="42"/>
        <v/>
      </c>
      <c r="AK19" s="141">
        <f t="shared" si="43"/>
        <v>44</v>
      </c>
      <c r="AL19" s="141" t="str">
        <f t="shared" si="44"/>
        <v/>
      </c>
      <c r="AM19" s="141" t="str">
        <f t="shared" si="45"/>
        <v/>
      </c>
      <c r="AN19" s="141" t="str">
        <f t="shared" si="46"/>
        <v/>
      </c>
      <c r="AO19" s="141" t="str">
        <f t="shared" si="47"/>
        <v/>
      </c>
      <c r="AP19" s="141" t="str">
        <f t="shared" si="48"/>
        <v/>
      </c>
      <c r="AQ19" s="141" t="str">
        <f t="shared" si="49"/>
        <v/>
      </c>
      <c r="AR19" s="141" t="str">
        <f t="shared" si="50"/>
        <v/>
      </c>
      <c r="AS19" s="141" t="str">
        <f t="shared" si="51"/>
        <v/>
      </c>
      <c r="AT19" s="141" t="str">
        <f t="shared" si="52"/>
        <v/>
      </c>
      <c r="AU19" s="141" t="str">
        <f t="shared" si="53"/>
        <v/>
      </c>
      <c r="AV19" s="141" t="str">
        <f t="shared" si="54"/>
        <v/>
      </c>
    </row>
    <row r="20" spans="1:49" ht="12.75">
      <c r="A20" s="113" t="s">
        <v>144</v>
      </c>
      <c r="B20" s="113" t="s">
        <v>136</v>
      </c>
      <c r="C20" s="112" t="s">
        <v>68</v>
      </c>
      <c r="D20" s="140">
        <v>106</v>
      </c>
      <c r="E20" s="141">
        <f t="shared" si="1"/>
        <v>12</v>
      </c>
      <c r="F20" s="140"/>
      <c r="G20" s="141" t="str">
        <f t="shared" si="2"/>
        <v/>
      </c>
      <c r="H20" s="142"/>
      <c r="I20" s="141" t="str">
        <f t="shared" si="3"/>
        <v/>
      </c>
      <c r="J20" s="142">
        <v>3090</v>
      </c>
      <c r="K20" s="141">
        <f t="shared" si="4"/>
        <v>8</v>
      </c>
      <c r="L20" s="142"/>
      <c r="M20" s="144" t="str">
        <f t="shared" si="5"/>
        <v/>
      </c>
      <c r="N20" s="143">
        <v>206</v>
      </c>
      <c r="O20" s="141">
        <f t="shared" si="6"/>
        <v>12</v>
      </c>
      <c r="P20" s="143"/>
      <c r="Q20" s="145" t="str">
        <f t="shared" si="7"/>
        <v/>
      </c>
      <c r="R20" s="143"/>
      <c r="S20" s="141" t="str">
        <f t="shared" si="8"/>
        <v/>
      </c>
      <c r="T20" s="143">
        <v>587</v>
      </c>
      <c r="U20" s="141">
        <f t="shared" si="9"/>
        <v>7</v>
      </c>
      <c r="V20" s="143"/>
      <c r="W20" s="141" t="str">
        <f t="shared" si="10"/>
        <v/>
      </c>
      <c r="X20" s="207">
        <f t="shared" si="11"/>
        <v>4</v>
      </c>
      <c r="Y20" s="145">
        <f t="shared" si="12"/>
        <v>39</v>
      </c>
      <c r="Z20" s="141">
        <v>16</v>
      </c>
      <c r="AA20" s="146"/>
      <c r="AB20" s="141" t="str">
        <f t="shared" ref="AB20:AB21" si="55">IF($AB$3&lt;&gt;(C20),"",Y20)</f>
        <v/>
      </c>
      <c r="AC20" s="141" t="str">
        <f t="shared" ref="AC20:AC21" si="56">IF($AC$3&lt;&gt;(C20),"",Y20)</f>
        <v/>
      </c>
      <c r="AD20" s="141" t="str">
        <f t="shared" ref="AD20:AD21" si="57">IF($AD$3&lt;&gt;(C20),"",Y20)</f>
        <v/>
      </c>
      <c r="AE20" s="141" t="str">
        <f t="shared" ref="AE20:AE21" si="58">IF($AE$3&lt;&gt;(C20),"",Z20)</f>
        <v/>
      </c>
      <c r="AF20" s="141" t="str">
        <f t="shared" ref="AF20:AF21" si="59">IF($AF$3&lt;&gt;(C20),"",Y20)</f>
        <v/>
      </c>
      <c r="AG20" s="141" t="str">
        <f t="shared" ref="AG20:AG21" si="60">IF($AG$3&lt;&gt;(C20),"",Y20)</f>
        <v/>
      </c>
      <c r="AH20" s="141" t="str">
        <f t="shared" ref="AH20:AH21" si="61">IF($AH$3&lt;&gt;(C20),"",Y20)</f>
        <v/>
      </c>
      <c r="AI20" s="141" t="str">
        <f t="shared" ref="AI20:AI21" si="62">IF($AI$3&lt;&gt;(C20),"",Y20)</f>
        <v/>
      </c>
      <c r="AJ20" s="141" t="str">
        <f t="shared" ref="AJ20:AJ21" si="63">IF($AJ$3&lt;&gt;(C20),"",Y20)</f>
        <v/>
      </c>
      <c r="AK20" s="141">
        <f t="shared" ref="AK20:AK21" si="64">IF($AK$3&lt;&gt;(C20),"",Y20)</f>
        <v>39</v>
      </c>
      <c r="AL20" s="141" t="str">
        <f t="shared" ref="AL20:AL21" si="65">IF($AL$3&lt;&gt;(C20),"",Y20)</f>
        <v/>
      </c>
      <c r="AM20" s="141" t="str">
        <f t="shared" ref="AM20:AM21" si="66">IF($AM$3&lt;&gt;(C20),"",Y20)</f>
        <v/>
      </c>
      <c r="AN20" s="141" t="str">
        <f t="shared" ref="AN20:AN21" si="67">IF($AN$3&lt;&gt;(C20),"",Y20)</f>
        <v/>
      </c>
      <c r="AO20" s="141" t="str">
        <f t="shared" ref="AO20:AO21" si="68">IF($AO$3&lt;&gt;(C20),"",Y20)</f>
        <v/>
      </c>
      <c r="AP20" s="141" t="str">
        <f t="shared" ref="AP20:AP21" si="69">IF($AP$3&lt;&gt;(C20),"",Y20)</f>
        <v/>
      </c>
      <c r="AQ20" s="141" t="str">
        <f t="shared" ref="AQ20:AQ21" si="70">IF($AQ$3&lt;&gt;(C20),"",Y20)</f>
        <v/>
      </c>
      <c r="AR20" s="141" t="str">
        <f t="shared" ref="AR20:AR21" si="71">IF($AR$3&lt;&gt;(C20),"",Y20)</f>
        <v/>
      </c>
      <c r="AS20" s="141" t="str">
        <f t="shared" ref="AS20:AS21" si="72">IF($AS$3&lt;&gt;(C20),"",Y20)</f>
        <v/>
      </c>
      <c r="AT20" s="141" t="str">
        <f t="shared" ref="AT20:AT21" si="73">IF($AT$3&lt;&gt;(C20),"",Y20)</f>
        <v/>
      </c>
      <c r="AU20" s="141" t="str">
        <f t="shared" ref="AU20:AU21" si="74">IF($AU$3&lt;&gt;(C20),"",Y20)</f>
        <v/>
      </c>
      <c r="AV20" s="141" t="str">
        <f t="shared" ref="AV20:AV21" si="75">IF($AV$3&lt;&gt;(C20),"",Y20)</f>
        <v/>
      </c>
    </row>
    <row r="21" spans="1:49" ht="12.75">
      <c r="A21" s="113" t="s">
        <v>126</v>
      </c>
      <c r="B21" s="113" t="s">
        <v>107</v>
      </c>
      <c r="C21" s="112" t="s">
        <v>68</v>
      </c>
      <c r="D21" s="140">
        <v>106</v>
      </c>
      <c r="E21" s="141">
        <f t="shared" si="1"/>
        <v>12</v>
      </c>
      <c r="F21" s="140"/>
      <c r="G21" s="141" t="str">
        <f t="shared" si="2"/>
        <v/>
      </c>
      <c r="H21" s="142"/>
      <c r="I21" s="141" t="str">
        <f t="shared" si="3"/>
        <v/>
      </c>
      <c r="J21" s="142">
        <v>3110</v>
      </c>
      <c r="K21" s="141">
        <f t="shared" si="4"/>
        <v>8</v>
      </c>
      <c r="L21" s="142"/>
      <c r="M21" s="144" t="str">
        <f t="shared" si="5"/>
        <v/>
      </c>
      <c r="N21" s="143">
        <v>93</v>
      </c>
      <c r="O21" s="141">
        <f t="shared" si="6"/>
        <v>1</v>
      </c>
      <c r="P21" s="143"/>
      <c r="Q21" s="145" t="str">
        <f t="shared" si="7"/>
        <v/>
      </c>
      <c r="R21" s="143"/>
      <c r="S21" s="141" t="str">
        <f t="shared" si="8"/>
        <v/>
      </c>
      <c r="T21" s="143">
        <v>1170</v>
      </c>
      <c r="U21" s="141">
        <f t="shared" si="9"/>
        <v>14</v>
      </c>
      <c r="V21" s="143"/>
      <c r="W21" s="141" t="str">
        <f t="shared" si="10"/>
        <v/>
      </c>
      <c r="X21" s="207">
        <f t="shared" si="11"/>
        <v>4</v>
      </c>
      <c r="Y21" s="145">
        <f t="shared" si="12"/>
        <v>35</v>
      </c>
      <c r="Z21" s="141">
        <v>17</v>
      </c>
      <c r="AA21" s="146"/>
      <c r="AB21" s="141" t="str">
        <f t="shared" si="55"/>
        <v/>
      </c>
      <c r="AC21" s="141" t="str">
        <f t="shared" si="56"/>
        <v/>
      </c>
      <c r="AD21" s="141" t="str">
        <f t="shared" si="57"/>
        <v/>
      </c>
      <c r="AE21" s="141" t="str">
        <f t="shared" si="58"/>
        <v/>
      </c>
      <c r="AF21" s="141" t="str">
        <f t="shared" si="59"/>
        <v/>
      </c>
      <c r="AG21" s="141" t="str">
        <f t="shared" si="60"/>
        <v/>
      </c>
      <c r="AH21" s="141" t="str">
        <f t="shared" si="61"/>
        <v/>
      </c>
      <c r="AI21" s="141" t="str">
        <f t="shared" si="62"/>
        <v/>
      </c>
      <c r="AJ21" s="141" t="str">
        <f t="shared" si="63"/>
        <v/>
      </c>
      <c r="AK21" s="141">
        <f t="shared" si="64"/>
        <v>35</v>
      </c>
      <c r="AL21" s="141" t="str">
        <f t="shared" si="65"/>
        <v/>
      </c>
      <c r="AM21" s="141" t="str">
        <f t="shared" si="66"/>
        <v/>
      </c>
      <c r="AN21" s="141" t="str">
        <f t="shared" si="67"/>
        <v/>
      </c>
      <c r="AO21" s="141" t="str">
        <f t="shared" si="68"/>
        <v/>
      </c>
      <c r="AP21" s="141" t="str">
        <f t="shared" si="69"/>
        <v/>
      </c>
      <c r="AQ21" s="141" t="str">
        <f t="shared" si="70"/>
        <v/>
      </c>
      <c r="AR21" s="141" t="str">
        <f t="shared" si="71"/>
        <v/>
      </c>
      <c r="AS21" s="141" t="str">
        <f t="shared" si="72"/>
        <v/>
      </c>
      <c r="AT21" s="141" t="str">
        <f t="shared" si="73"/>
        <v/>
      </c>
      <c r="AU21" s="141" t="str">
        <f t="shared" si="74"/>
        <v/>
      </c>
      <c r="AV21" s="141" t="str">
        <f t="shared" si="75"/>
        <v/>
      </c>
    </row>
    <row r="22" spans="1:49">
      <c r="A22" s="131"/>
      <c r="B22" s="131"/>
      <c r="C22" s="130"/>
      <c r="I22" s="163"/>
      <c r="J22" s="164"/>
      <c r="K22" s="163"/>
      <c r="L22" s="164"/>
      <c r="M22" s="165"/>
      <c r="N22" s="166"/>
      <c r="O22" s="163"/>
      <c r="P22" s="166"/>
      <c r="Q22" s="167"/>
      <c r="R22" s="166"/>
      <c r="S22" s="163"/>
      <c r="T22" s="166"/>
      <c r="U22" s="163"/>
      <c r="V22" s="166"/>
      <c r="W22" s="163"/>
      <c r="Y22" s="167"/>
      <c r="Z22" s="163"/>
      <c r="AA22" s="146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</row>
    <row r="23" spans="1:49">
      <c r="AA23" s="151" t="s">
        <v>15</v>
      </c>
      <c r="AB23" s="151">
        <f t="shared" ref="AB23:AW23" si="76">SUM(AB5:AB21)</f>
        <v>0</v>
      </c>
      <c r="AC23" s="151">
        <f t="shared" si="76"/>
        <v>0</v>
      </c>
      <c r="AD23" s="151">
        <f t="shared" si="76"/>
        <v>0</v>
      </c>
      <c r="AE23" s="151">
        <f t="shared" si="76"/>
        <v>0</v>
      </c>
      <c r="AF23" s="151">
        <f t="shared" si="76"/>
        <v>0</v>
      </c>
      <c r="AG23" s="151">
        <f t="shared" si="76"/>
        <v>0</v>
      </c>
      <c r="AH23" s="151">
        <f t="shared" si="76"/>
        <v>0</v>
      </c>
      <c r="AI23" s="151">
        <f t="shared" si="76"/>
        <v>0</v>
      </c>
      <c r="AJ23" s="151">
        <f t="shared" si="76"/>
        <v>0</v>
      </c>
      <c r="AK23" s="151">
        <f t="shared" si="76"/>
        <v>779</v>
      </c>
      <c r="AL23" s="151">
        <f t="shared" si="76"/>
        <v>0</v>
      </c>
      <c r="AM23" s="151">
        <f t="shared" si="76"/>
        <v>189</v>
      </c>
      <c r="AN23" s="151">
        <f t="shared" si="76"/>
        <v>0</v>
      </c>
      <c r="AO23" s="151">
        <f t="shared" si="76"/>
        <v>0</v>
      </c>
      <c r="AP23" s="151">
        <f t="shared" si="76"/>
        <v>0</v>
      </c>
      <c r="AQ23" s="151">
        <f t="shared" si="76"/>
        <v>0</v>
      </c>
      <c r="AR23" s="151">
        <f t="shared" si="76"/>
        <v>0</v>
      </c>
      <c r="AS23" s="151">
        <f t="shared" si="76"/>
        <v>0</v>
      </c>
      <c r="AT23" s="151">
        <f t="shared" si="76"/>
        <v>0</v>
      </c>
      <c r="AU23" s="151">
        <f t="shared" si="76"/>
        <v>0</v>
      </c>
      <c r="AV23" s="151">
        <f t="shared" si="76"/>
        <v>0</v>
      </c>
      <c r="AW23" s="151">
        <f t="shared" si="76"/>
        <v>0</v>
      </c>
    </row>
    <row r="24" spans="1:49">
      <c r="AA24" s="152"/>
      <c r="AB24" s="152"/>
      <c r="AC24" s="152"/>
      <c r="AD24" s="152"/>
      <c r="AE24" s="152"/>
      <c r="AF24" s="152"/>
      <c r="AG24" s="152"/>
      <c r="AH24" s="152"/>
      <c r="AI24" s="152"/>
      <c r="AJ24" s="152"/>
      <c r="AK24" s="152"/>
      <c r="AL24" s="152"/>
      <c r="AM24" s="152"/>
      <c r="AN24" s="152"/>
      <c r="AO24" s="152"/>
      <c r="AP24" s="152"/>
      <c r="AQ24" s="152"/>
      <c r="AR24" s="152"/>
      <c r="AS24" s="152"/>
      <c r="AT24" s="152"/>
      <c r="AU24" s="152"/>
      <c r="AV24" s="152"/>
      <c r="AW24" s="152"/>
    </row>
    <row r="25" spans="1:49">
      <c r="AA25" s="151" t="s">
        <v>74</v>
      </c>
      <c r="AB25" s="153">
        <f>COUNTIF($C$5:$C21,AB3)</f>
        <v>0</v>
      </c>
      <c r="AC25" s="153">
        <f>COUNTIF($C$5:$C21,AC3)</f>
        <v>0</v>
      </c>
      <c r="AD25" s="153">
        <f>COUNTIF($C$5:$C21,AD3)</f>
        <v>0</v>
      </c>
      <c r="AE25" s="153">
        <f>COUNTIF($C$5:$C21,AE3)</f>
        <v>0</v>
      </c>
      <c r="AF25" s="153">
        <f>COUNTIF($C$5:$C21,AF3)</f>
        <v>0</v>
      </c>
      <c r="AG25" s="153">
        <f>COUNTIF($C$5:$C21,AG3)</f>
        <v>0</v>
      </c>
      <c r="AH25" s="153">
        <f>COUNTIF($C$5:$C21,AH3)</f>
        <v>0</v>
      </c>
      <c r="AI25" s="153">
        <f>COUNTIF($C$5:$C21,AI3)</f>
        <v>0</v>
      </c>
      <c r="AJ25" s="153">
        <f>COUNTIF($C$5:$C21,AJ3)</f>
        <v>0</v>
      </c>
      <c r="AK25" s="153">
        <f>COUNTIF($C$5:$C21,AK3)</f>
        <v>14</v>
      </c>
      <c r="AL25" s="153">
        <f>COUNTIF($C$5:$C21,AL3)</f>
        <v>0</v>
      </c>
      <c r="AM25" s="153">
        <f>COUNTIF($C$5:$C21,AM3)</f>
        <v>3</v>
      </c>
      <c r="AN25" s="153">
        <f>COUNTIF($C$5:$C21,AN3)</f>
        <v>0</v>
      </c>
      <c r="AO25" s="153">
        <f>COUNTIF($C$5:$C21,AO3)</f>
        <v>0</v>
      </c>
      <c r="AP25" s="153">
        <f>COUNTIF($C$5:$C21,AP3)</f>
        <v>0</v>
      </c>
      <c r="AQ25" s="153">
        <f>COUNTIF($C$5:$C21,AQ3)</f>
        <v>0</v>
      </c>
      <c r="AR25" s="153">
        <f>COUNTIF($C$5:$C21,AR3)</f>
        <v>0</v>
      </c>
      <c r="AS25" s="153">
        <f>COUNTIF($C$5:$C21,AS3)</f>
        <v>0</v>
      </c>
      <c r="AT25" s="153">
        <f>COUNTIF($C$5:$C21,AT3)</f>
        <v>0</v>
      </c>
      <c r="AU25" s="153">
        <f>COUNTIF($C$5:$C21,AU3)</f>
        <v>0</v>
      </c>
      <c r="AV25" s="153">
        <f>COUNTIF($C$5:$C21,AV3)</f>
        <v>0</v>
      </c>
      <c r="AW25" s="153">
        <f>COUNTIF($C$5:$C21,AW3)</f>
        <v>0</v>
      </c>
    </row>
    <row r="26" spans="1:49">
      <c r="AA26" s="146"/>
      <c r="AB26" s="146"/>
      <c r="AC26" s="146"/>
      <c r="AD26" s="146"/>
      <c r="AE26" s="146"/>
      <c r="AF26" s="146"/>
      <c r="AG26" s="146"/>
      <c r="AH26" s="146"/>
      <c r="AI26" s="146"/>
      <c r="AJ26" s="146"/>
      <c r="AK26" s="146"/>
      <c r="AL26" s="146"/>
      <c r="AM26" s="146"/>
      <c r="AN26" s="146"/>
      <c r="AO26" s="146"/>
      <c r="AP26" s="146"/>
      <c r="AQ26" s="146"/>
      <c r="AR26" s="146"/>
      <c r="AS26" s="146"/>
      <c r="AT26" s="147"/>
      <c r="AU26" s="147"/>
      <c r="AV26" s="147"/>
    </row>
    <row r="27" spans="1:49">
      <c r="AA27" s="153" t="s">
        <v>86</v>
      </c>
      <c r="AB27" s="153"/>
      <c r="AC27" s="153"/>
      <c r="AD27" s="153"/>
      <c r="AE27" s="153"/>
      <c r="AF27" s="153"/>
      <c r="AG27" s="153"/>
      <c r="AH27" s="153"/>
      <c r="AI27" s="153"/>
      <c r="AJ27" s="153"/>
      <c r="AK27" s="153">
        <v>1</v>
      </c>
      <c r="AL27" s="153"/>
      <c r="AM27" s="153">
        <v>2</v>
      </c>
      <c r="AN27" s="153"/>
      <c r="AO27" s="153"/>
      <c r="AP27" s="153"/>
      <c r="AQ27" s="153"/>
      <c r="AR27" s="153"/>
      <c r="AS27" s="153"/>
      <c r="AT27" s="153"/>
      <c r="AU27" s="153"/>
      <c r="AV27" s="153"/>
    </row>
    <row r="28" spans="1:49"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</row>
  </sheetData>
  <sheetProtection selectLockedCells="1" selectUnlockedCells="1"/>
  <autoFilter ref="A4:AW21"/>
  <sortState ref="A5:Y21">
    <sortCondition descending="1" ref="Y5:Y21"/>
  </sortState>
  <mergeCells count="5">
    <mergeCell ref="A1:AS1"/>
    <mergeCell ref="A2:AS2"/>
    <mergeCell ref="A3:A4"/>
    <mergeCell ref="B3:B4"/>
    <mergeCell ref="C3:C4"/>
  </mergeCells>
  <printOptions horizontalCentered="1"/>
  <pageMargins left="0.25" right="0.25" top="0.75" bottom="0.75" header="0.3" footer="0.3"/>
  <pageSetup paperSize="9" scale="62" firstPageNumber="0" orientation="landscape" horizontalDpi="300" verticalDpi="300" r:id="rId1"/>
  <headerFooter alignWithMargins="0">
    <oddHeader>&amp;L&amp;"Times New Roman,Gras"FSGT Ile de France &amp;C&amp;"Times New Roman,Gras"&amp;14CHALLENGE GUIMIER JEUNES1er tour</oddHeader>
    <oddFooter>&amp;CPage &amp;P de &amp;N&amp;R&amp;6J. Déom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AM41"/>
  <sheetViews>
    <sheetView showZeros="0" zoomScale="75" zoomScaleNormal="75" workbookViewId="0">
      <selection activeCell="AK19" sqref="AK19"/>
    </sheetView>
  </sheetViews>
  <sheetFormatPr baseColWidth="10" defaultColWidth="10.125" defaultRowHeight="15"/>
  <cols>
    <col min="1" max="1" width="14.625" style="119" bestFit="1" customWidth="1"/>
    <col min="2" max="2" width="11.5" style="119" bestFit="1" customWidth="1"/>
    <col min="3" max="3" width="7.125" style="119" bestFit="1" customWidth="1"/>
    <col min="4" max="4" width="5.75" style="168" bestFit="1" customWidth="1"/>
    <col min="5" max="5" width="3.625" style="169" bestFit="1" customWidth="1"/>
    <col min="6" max="6" width="6.625" style="169" hidden="1" customWidth="1"/>
    <col min="7" max="7" width="3.625" style="169" hidden="1" customWidth="1"/>
    <col min="8" max="8" width="9.25" style="168" hidden="1" customWidth="1"/>
    <col min="9" max="9" width="3.625" style="169" hidden="1" customWidth="1"/>
    <col min="10" max="10" width="7" style="170" hidden="1" customWidth="1"/>
    <col min="11" max="11" width="3.625" style="169" hidden="1" customWidth="1"/>
    <col min="12" max="12" width="7.75" style="170" bestFit="1" customWidth="1"/>
    <col min="13" max="13" width="3.625" style="169" bestFit="1" customWidth="1"/>
    <col min="14" max="14" width="12.625" style="170" hidden="1" customWidth="1"/>
    <col min="15" max="15" width="3.625" style="169" hidden="1" customWidth="1"/>
    <col min="16" max="16" width="10.25" style="171" bestFit="1" customWidth="1"/>
    <col min="17" max="17" width="3.625" style="169" bestFit="1" customWidth="1"/>
    <col min="18" max="18" width="11.75" style="171" hidden="1" customWidth="1"/>
    <col min="19" max="19" width="3.625" style="169" hidden="1" customWidth="1"/>
    <col min="20" max="20" width="8.75" style="171" hidden="1" customWidth="1"/>
    <col min="21" max="21" width="3.625" style="169" hidden="1" customWidth="1"/>
    <col min="22" max="22" width="8.125" style="171" hidden="1" customWidth="1"/>
    <col min="23" max="23" width="3.625" style="169" hidden="1" customWidth="1"/>
    <col min="24" max="24" width="6.625" style="171" hidden="1" customWidth="1"/>
    <col min="25" max="25" width="3.625" style="169" hidden="1" customWidth="1"/>
    <col min="26" max="26" width="7.75" style="171" hidden="1" customWidth="1"/>
    <col min="27" max="27" width="3.625" style="169" hidden="1" customWidth="1"/>
    <col min="28" max="28" width="8.125" style="171" bestFit="1" customWidth="1"/>
    <col min="29" max="29" width="3.625" style="169" bestFit="1" customWidth="1"/>
    <col min="30" max="30" width="9.625" style="171" hidden="1" customWidth="1"/>
    <col min="31" max="31" width="3.625" style="169" hidden="1" customWidth="1"/>
    <col min="32" max="32" width="7" style="209" bestFit="1" customWidth="1"/>
    <col min="33" max="34" width="7.75" style="169" bestFit="1" customWidth="1"/>
    <col min="35" max="35" width="13.125" style="110" bestFit="1" customWidth="1"/>
    <col min="36" max="36" width="7.125" style="137" bestFit="1" customWidth="1"/>
    <col min="37" max="37" width="5.5" style="137" bestFit="1" customWidth="1"/>
    <col min="38" max="38" width="5.25" style="137" bestFit="1" customWidth="1"/>
    <col min="39" max="39" width="4.625" style="137" bestFit="1" customWidth="1"/>
    <col min="40" max="16384" width="10.125" style="110"/>
  </cols>
  <sheetData>
    <row r="1" spans="1:39" s="108" customFormat="1" ht="27">
      <c r="A1" s="222" t="s">
        <v>60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</row>
    <row r="2" spans="1:39" s="104" customFormat="1" ht="27.75" thickBot="1">
      <c r="A2" s="220"/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  <c r="AG2" s="220"/>
      <c r="AH2" s="220"/>
      <c r="AI2" s="108"/>
      <c r="AJ2" s="108"/>
      <c r="AK2" s="108"/>
      <c r="AL2" s="108"/>
      <c r="AM2" s="108"/>
    </row>
    <row r="3" spans="1:39" s="180" customFormat="1" ht="13.5" thickBot="1">
      <c r="A3" s="223" t="s">
        <v>1</v>
      </c>
      <c r="B3" s="223" t="s">
        <v>80</v>
      </c>
      <c r="C3" s="223" t="s">
        <v>79</v>
      </c>
      <c r="D3" s="174" t="s">
        <v>22</v>
      </c>
      <c r="E3" s="173"/>
      <c r="F3" s="174" t="s">
        <v>23</v>
      </c>
      <c r="G3" s="174"/>
      <c r="H3" s="175" t="s">
        <v>6</v>
      </c>
      <c r="I3" s="174"/>
      <c r="J3" s="176" t="s">
        <v>7</v>
      </c>
      <c r="K3" s="175"/>
      <c r="L3" s="176" t="s">
        <v>24</v>
      </c>
      <c r="M3" s="177"/>
      <c r="N3" s="176" t="s">
        <v>25</v>
      </c>
      <c r="O3" s="177"/>
      <c r="P3" s="176" t="s">
        <v>10</v>
      </c>
      <c r="Q3" s="177"/>
      <c r="R3" s="176" t="s">
        <v>11</v>
      </c>
      <c r="S3" s="177"/>
      <c r="T3" s="172" t="s">
        <v>19</v>
      </c>
      <c r="U3" s="173"/>
      <c r="V3" s="174" t="s">
        <v>20</v>
      </c>
      <c r="W3" s="173"/>
      <c r="X3" s="176" t="s">
        <v>9</v>
      </c>
      <c r="Y3" s="177"/>
      <c r="Z3" s="172" t="s">
        <v>26</v>
      </c>
      <c r="AA3" s="173"/>
      <c r="AB3" s="172" t="s">
        <v>21</v>
      </c>
      <c r="AC3" s="178"/>
      <c r="AD3" s="175" t="s">
        <v>27</v>
      </c>
      <c r="AE3" s="173"/>
      <c r="AF3" s="210" t="s">
        <v>169</v>
      </c>
      <c r="AG3" s="179" t="s">
        <v>64</v>
      </c>
      <c r="AH3" s="179" t="s">
        <v>14</v>
      </c>
      <c r="AJ3" s="181" t="s">
        <v>71</v>
      </c>
      <c r="AK3" s="181" t="s">
        <v>68</v>
      </c>
      <c r="AL3" s="181" t="s">
        <v>77</v>
      </c>
      <c r="AM3" s="181" t="s">
        <v>70</v>
      </c>
    </row>
    <row r="4" spans="1:39" s="109" customFormat="1" ht="12.75">
      <c r="A4" s="223"/>
      <c r="B4" s="223"/>
      <c r="C4" s="223"/>
      <c r="D4" s="183" t="s">
        <v>3</v>
      </c>
      <c r="E4" s="182" t="s">
        <v>2</v>
      </c>
      <c r="F4" s="183" t="s">
        <v>3</v>
      </c>
      <c r="G4" s="184" t="s">
        <v>2</v>
      </c>
      <c r="H4" s="185" t="s">
        <v>3</v>
      </c>
      <c r="I4" s="184" t="s">
        <v>2</v>
      </c>
      <c r="J4" s="186" t="s">
        <v>3</v>
      </c>
      <c r="K4" s="184" t="s">
        <v>2</v>
      </c>
      <c r="L4" s="186" t="s">
        <v>3</v>
      </c>
      <c r="M4" s="182" t="s">
        <v>2</v>
      </c>
      <c r="N4" s="186" t="s">
        <v>3</v>
      </c>
      <c r="O4" s="182" t="s">
        <v>2</v>
      </c>
      <c r="P4" s="187" t="s">
        <v>3</v>
      </c>
      <c r="Q4" s="182" t="s">
        <v>2</v>
      </c>
      <c r="R4" s="187" t="s">
        <v>3</v>
      </c>
      <c r="S4" s="182" t="s">
        <v>2</v>
      </c>
      <c r="T4" s="187" t="s">
        <v>3</v>
      </c>
      <c r="U4" s="188" t="s">
        <v>2</v>
      </c>
      <c r="V4" s="189" t="s">
        <v>3</v>
      </c>
      <c r="W4" s="188" t="s">
        <v>2</v>
      </c>
      <c r="X4" s="187" t="s">
        <v>3</v>
      </c>
      <c r="Y4" s="182" t="s">
        <v>2</v>
      </c>
      <c r="Z4" s="189" t="s">
        <v>3</v>
      </c>
      <c r="AA4" s="184" t="s">
        <v>2</v>
      </c>
      <c r="AB4" s="187" t="s">
        <v>3</v>
      </c>
      <c r="AC4" s="190" t="s">
        <v>2</v>
      </c>
      <c r="AD4" s="191" t="s">
        <v>3</v>
      </c>
      <c r="AE4" s="184" t="s">
        <v>2</v>
      </c>
      <c r="AF4" s="211" t="str">
        <f>IF(ISBLANK(C4),"",COUNTA(AD4,AB4,Z4,X4,V4,T4,R4,P4,N4,L4))</f>
        <v/>
      </c>
      <c r="AG4" s="192"/>
      <c r="AH4" s="192"/>
      <c r="AI4" s="180"/>
      <c r="AJ4" s="160"/>
      <c r="AK4" s="161"/>
      <c r="AL4" s="161"/>
      <c r="AM4" s="161"/>
    </row>
    <row r="5" spans="1:39" s="109" customFormat="1" ht="12.75">
      <c r="A5" s="113" t="s">
        <v>191</v>
      </c>
      <c r="B5" s="113" t="s">
        <v>90</v>
      </c>
      <c r="C5" s="113" t="s">
        <v>70</v>
      </c>
      <c r="D5" s="193">
        <v>108</v>
      </c>
      <c r="E5" s="194">
        <f t="shared" ref="E5:E13" si="0">IF(ISBLANK(D5),"",VLOOKUP(D5,Po_60_m,2))</f>
        <v>11</v>
      </c>
      <c r="F5" s="195"/>
      <c r="G5" s="144"/>
      <c r="H5" s="140"/>
      <c r="I5" s="144"/>
      <c r="J5" s="196"/>
      <c r="K5" s="144"/>
      <c r="L5" s="142">
        <v>4470</v>
      </c>
      <c r="M5" s="144">
        <f t="shared" ref="M5:M13" si="1">IF(ISBLANK(L5),"",VLOOKUP(L5,Po_1000_m,2))</f>
        <v>8</v>
      </c>
      <c r="N5" s="142"/>
      <c r="O5" s="144"/>
      <c r="P5" s="143">
        <v>255</v>
      </c>
      <c r="Q5" s="144">
        <f t="shared" ref="Q5:Q13" si="2">IF(ISBLANK(P5),"",VLOOKUP(P5,Po_Longueur,2))</f>
        <v>8</v>
      </c>
      <c r="R5" s="143"/>
      <c r="S5" s="144"/>
      <c r="T5" s="143"/>
      <c r="U5" s="144"/>
      <c r="V5" s="143"/>
      <c r="W5" s="144"/>
      <c r="X5" s="143"/>
      <c r="Y5" s="144"/>
      <c r="Z5" s="197"/>
      <c r="AA5" s="144"/>
      <c r="AB5" s="197">
        <v>680</v>
      </c>
      <c r="AC5" s="144">
        <f t="shared" ref="AC5:AC13" si="3">IF(ISBLANK(AB5),"",VLOOKUP(AB5,Po_Javelot,2))</f>
        <v>5</v>
      </c>
      <c r="AD5" s="197">
        <v>1476</v>
      </c>
      <c r="AE5" s="144">
        <f>IF(ISBLANK(AD5),"",VLOOKUP(AD5,Po_Ballonde,2))</f>
        <v>17</v>
      </c>
      <c r="AF5" s="207">
        <f t="shared" ref="AF5:AF13" si="4">IF(ISBLANK(C5),"",COUNTA(AD5,AB5,Z5,X5,V5,T5,R5,P5,N5,L5,J5,H5,F5,D5))</f>
        <v>5</v>
      </c>
      <c r="AG5" s="144">
        <f t="shared" ref="AG5:AG13" si="5">SUM(,AE5,AC5,AA5,Y5,W5,U5,S5,Q5,O5,M5,K5,I5,G5,E5)</f>
        <v>49</v>
      </c>
      <c r="AH5" s="198">
        <v>1</v>
      </c>
      <c r="AI5" s="119"/>
      <c r="AJ5" s="141" t="str">
        <f t="shared" ref="AJ5:AJ10" si="6">IF($AJ$3&lt;&gt;(C5),"",AG5)</f>
        <v/>
      </c>
      <c r="AK5" s="141" t="str">
        <f t="shared" ref="AK5:AK10" si="7">IF($AK$3&lt;&gt;(C5),"",AG5)</f>
        <v/>
      </c>
      <c r="AL5" s="141" t="str">
        <f t="shared" ref="AL5:AL10" si="8">IF($AL$3&lt;&gt;(C5),"",AG5)</f>
        <v/>
      </c>
      <c r="AM5" s="141">
        <f t="shared" ref="AM5:AM10" si="9">IF($AM$3&lt;&gt;(C5),"",AG5)</f>
        <v>49</v>
      </c>
    </row>
    <row r="6" spans="1:39" s="109" customFormat="1" ht="12.75">
      <c r="A6" s="113" t="s">
        <v>121</v>
      </c>
      <c r="B6" s="113" t="s">
        <v>118</v>
      </c>
      <c r="C6" s="113" t="s">
        <v>68</v>
      </c>
      <c r="D6" s="193">
        <v>95</v>
      </c>
      <c r="E6" s="194">
        <f t="shared" si="0"/>
        <v>16</v>
      </c>
      <c r="F6" s="195"/>
      <c r="G6" s="144"/>
      <c r="H6" s="140"/>
      <c r="I6" s="144"/>
      <c r="J6" s="196"/>
      <c r="K6" s="144"/>
      <c r="L6" s="142">
        <v>4320</v>
      </c>
      <c r="M6" s="144">
        <f t="shared" si="1"/>
        <v>10</v>
      </c>
      <c r="N6" s="142"/>
      <c r="O6" s="144"/>
      <c r="P6" s="143">
        <v>307</v>
      </c>
      <c r="Q6" s="144">
        <f t="shared" si="2"/>
        <v>13</v>
      </c>
      <c r="R6" s="143"/>
      <c r="S6" s="144"/>
      <c r="T6" s="143"/>
      <c r="U6" s="144"/>
      <c r="V6" s="143"/>
      <c r="W6" s="144"/>
      <c r="X6" s="143"/>
      <c r="Y6" s="144"/>
      <c r="Z6" s="197"/>
      <c r="AA6" s="144"/>
      <c r="AB6" s="197">
        <v>941</v>
      </c>
      <c r="AC6" s="144">
        <f t="shared" si="3"/>
        <v>10</v>
      </c>
      <c r="AD6" s="197"/>
      <c r="AE6" s="144" t="str">
        <f>IF(ISBLANK(AD6),"",VLOOKUP(AD6,Po_Ballonde,2))</f>
        <v/>
      </c>
      <c r="AF6" s="207">
        <f t="shared" si="4"/>
        <v>4</v>
      </c>
      <c r="AG6" s="144">
        <f t="shared" si="5"/>
        <v>49</v>
      </c>
      <c r="AH6" s="198">
        <v>1</v>
      </c>
      <c r="AI6" s="119"/>
      <c r="AJ6" s="141" t="str">
        <f t="shared" si="6"/>
        <v/>
      </c>
      <c r="AK6" s="141">
        <f t="shared" si="7"/>
        <v>49</v>
      </c>
      <c r="AL6" s="141" t="str">
        <f t="shared" si="8"/>
        <v/>
      </c>
      <c r="AM6" s="141" t="str">
        <f t="shared" si="9"/>
        <v/>
      </c>
    </row>
    <row r="7" spans="1:39" s="109" customFormat="1" ht="12.75">
      <c r="A7" s="112" t="s">
        <v>122</v>
      </c>
      <c r="B7" s="112" t="s">
        <v>123</v>
      </c>
      <c r="C7" s="113" t="s">
        <v>68</v>
      </c>
      <c r="D7" s="193">
        <v>103</v>
      </c>
      <c r="E7" s="194">
        <f t="shared" si="0"/>
        <v>12</v>
      </c>
      <c r="F7" s="195"/>
      <c r="G7" s="144"/>
      <c r="H7" s="140"/>
      <c r="I7" s="144"/>
      <c r="J7" s="196"/>
      <c r="K7" s="144"/>
      <c r="L7" s="142">
        <v>4470</v>
      </c>
      <c r="M7" s="144">
        <f t="shared" si="1"/>
        <v>8</v>
      </c>
      <c r="N7" s="142"/>
      <c r="O7" s="144"/>
      <c r="P7" s="143">
        <v>278</v>
      </c>
      <c r="Q7" s="144">
        <f t="shared" si="2"/>
        <v>10</v>
      </c>
      <c r="R7" s="143"/>
      <c r="S7" s="144"/>
      <c r="T7" s="143"/>
      <c r="U7" s="144"/>
      <c r="V7" s="143"/>
      <c r="W7" s="144"/>
      <c r="X7" s="143"/>
      <c r="Y7" s="144"/>
      <c r="Z7" s="197"/>
      <c r="AA7" s="144"/>
      <c r="AB7" s="197">
        <v>782</v>
      </c>
      <c r="AC7" s="144">
        <f t="shared" si="3"/>
        <v>7</v>
      </c>
      <c r="AD7" s="197"/>
      <c r="AE7" s="144" t="str">
        <f>IF(ISBLANK(AD7),"",VLOOKUP(AD7,Po_Ballonde,2))</f>
        <v/>
      </c>
      <c r="AF7" s="207">
        <f t="shared" si="4"/>
        <v>4</v>
      </c>
      <c r="AG7" s="144">
        <f t="shared" si="5"/>
        <v>37</v>
      </c>
      <c r="AH7" s="198">
        <v>3</v>
      </c>
      <c r="AI7" s="119"/>
      <c r="AJ7" s="141" t="str">
        <f t="shared" si="6"/>
        <v/>
      </c>
      <c r="AK7" s="141">
        <f t="shared" si="7"/>
        <v>37</v>
      </c>
      <c r="AL7" s="141" t="str">
        <f t="shared" si="8"/>
        <v/>
      </c>
      <c r="AM7" s="141" t="str">
        <f t="shared" si="9"/>
        <v/>
      </c>
    </row>
    <row r="8" spans="1:39" s="109" customFormat="1" ht="12.75">
      <c r="A8" s="112" t="s">
        <v>184</v>
      </c>
      <c r="B8" s="112" t="s">
        <v>165</v>
      </c>
      <c r="C8" s="131" t="s">
        <v>71</v>
      </c>
      <c r="D8" s="193">
        <v>103</v>
      </c>
      <c r="E8" s="194">
        <f t="shared" si="0"/>
        <v>12</v>
      </c>
      <c r="F8" s="195"/>
      <c r="G8" s="144"/>
      <c r="H8" s="140"/>
      <c r="I8" s="144"/>
      <c r="J8" s="196"/>
      <c r="K8" s="144"/>
      <c r="L8" s="142">
        <v>4420</v>
      </c>
      <c r="M8" s="144">
        <f t="shared" si="1"/>
        <v>9</v>
      </c>
      <c r="N8" s="142"/>
      <c r="O8" s="144"/>
      <c r="P8" s="143">
        <v>289</v>
      </c>
      <c r="Q8" s="144">
        <f t="shared" si="2"/>
        <v>11</v>
      </c>
      <c r="R8" s="143"/>
      <c r="S8" s="144"/>
      <c r="T8" s="143"/>
      <c r="U8" s="144"/>
      <c r="V8" s="143"/>
      <c r="W8" s="144"/>
      <c r="X8" s="143"/>
      <c r="Y8" s="144"/>
      <c r="Z8" s="197"/>
      <c r="AA8" s="144"/>
      <c r="AB8" s="197">
        <v>518</v>
      </c>
      <c r="AC8" s="144">
        <f t="shared" si="3"/>
        <v>2</v>
      </c>
      <c r="AD8" s="197"/>
      <c r="AE8" s="144"/>
      <c r="AF8" s="207">
        <f t="shared" si="4"/>
        <v>4</v>
      </c>
      <c r="AG8" s="144">
        <f t="shared" si="5"/>
        <v>34</v>
      </c>
      <c r="AH8" s="198">
        <v>4</v>
      </c>
      <c r="AI8" s="119"/>
      <c r="AJ8" s="141">
        <f t="shared" si="6"/>
        <v>34</v>
      </c>
      <c r="AK8" s="141" t="str">
        <f t="shared" si="7"/>
        <v/>
      </c>
      <c r="AL8" s="141" t="str">
        <f t="shared" si="8"/>
        <v/>
      </c>
      <c r="AM8" s="141" t="str">
        <f t="shared" si="9"/>
        <v/>
      </c>
    </row>
    <row r="9" spans="1:39" s="109" customFormat="1" ht="12.75">
      <c r="A9" s="113" t="s">
        <v>192</v>
      </c>
      <c r="B9" s="113" t="s">
        <v>193</v>
      </c>
      <c r="C9" s="113" t="s">
        <v>70</v>
      </c>
      <c r="D9" s="193">
        <v>116</v>
      </c>
      <c r="E9" s="194">
        <f t="shared" si="0"/>
        <v>8</v>
      </c>
      <c r="F9" s="195"/>
      <c r="G9" s="144"/>
      <c r="H9" s="140"/>
      <c r="I9" s="144"/>
      <c r="J9" s="196"/>
      <c r="K9" s="144"/>
      <c r="L9" s="142">
        <v>5130</v>
      </c>
      <c r="M9" s="144">
        <f t="shared" si="1"/>
        <v>5</v>
      </c>
      <c r="N9" s="142"/>
      <c r="O9" s="144"/>
      <c r="P9" s="143">
        <v>209</v>
      </c>
      <c r="Q9" s="144">
        <f t="shared" si="2"/>
        <v>3</v>
      </c>
      <c r="R9" s="143"/>
      <c r="S9" s="144"/>
      <c r="T9" s="143"/>
      <c r="U9" s="144"/>
      <c r="V9" s="143"/>
      <c r="W9" s="144"/>
      <c r="X9" s="143"/>
      <c r="Y9" s="144"/>
      <c r="Z9" s="197"/>
      <c r="AA9" s="144"/>
      <c r="AB9" s="197">
        <v>121</v>
      </c>
      <c r="AC9" s="144">
        <f t="shared" si="3"/>
        <v>1</v>
      </c>
      <c r="AD9" s="197">
        <v>1476</v>
      </c>
      <c r="AE9" s="144">
        <f>IF(ISBLANK(AD9),"",VLOOKUP(AD9,Po_Ballonde,2))</f>
        <v>17</v>
      </c>
      <c r="AF9" s="207">
        <f t="shared" si="4"/>
        <v>5</v>
      </c>
      <c r="AG9" s="144">
        <f t="shared" si="5"/>
        <v>34</v>
      </c>
      <c r="AH9" s="198">
        <v>4</v>
      </c>
      <c r="AI9" s="119"/>
      <c r="AJ9" s="141" t="str">
        <f t="shared" si="6"/>
        <v/>
      </c>
      <c r="AK9" s="141" t="str">
        <f t="shared" si="7"/>
        <v/>
      </c>
      <c r="AL9" s="141" t="str">
        <f t="shared" si="8"/>
        <v/>
      </c>
      <c r="AM9" s="141">
        <f t="shared" si="9"/>
        <v>34</v>
      </c>
    </row>
    <row r="10" spans="1:39" s="109" customFormat="1" ht="12.75">
      <c r="A10" s="113" t="s">
        <v>158</v>
      </c>
      <c r="B10" s="113" t="s">
        <v>159</v>
      </c>
      <c r="C10" s="113" t="s">
        <v>68</v>
      </c>
      <c r="D10" s="193">
        <v>100</v>
      </c>
      <c r="E10" s="194">
        <f t="shared" si="0"/>
        <v>14</v>
      </c>
      <c r="F10" s="195"/>
      <c r="G10" s="144"/>
      <c r="H10" s="140"/>
      <c r="I10" s="144"/>
      <c r="J10" s="196"/>
      <c r="K10" s="144"/>
      <c r="L10" s="142">
        <v>4330</v>
      </c>
      <c r="M10" s="144">
        <f t="shared" si="1"/>
        <v>10</v>
      </c>
      <c r="N10" s="142"/>
      <c r="O10" s="144"/>
      <c r="P10" s="143">
        <v>238</v>
      </c>
      <c r="Q10" s="144">
        <f t="shared" si="2"/>
        <v>6</v>
      </c>
      <c r="R10" s="143"/>
      <c r="S10" s="144"/>
      <c r="T10" s="143"/>
      <c r="U10" s="144"/>
      <c r="V10" s="143"/>
      <c r="W10" s="144"/>
      <c r="X10" s="143"/>
      <c r="Y10" s="144"/>
      <c r="Z10" s="197"/>
      <c r="AA10" s="144"/>
      <c r="AB10" s="197">
        <v>645</v>
      </c>
      <c r="AC10" s="144">
        <f t="shared" si="3"/>
        <v>4</v>
      </c>
      <c r="AD10" s="197"/>
      <c r="AE10" s="144" t="str">
        <f>IF(ISBLANK(AD10),"",VLOOKUP(AD10,Po_Ballonde,2))</f>
        <v/>
      </c>
      <c r="AF10" s="207">
        <f t="shared" si="4"/>
        <v>4</v>
      </c>
      <c r="AG10" s="144">
        <f t="shared" si="5"/>
        <v>34</v>
      </c>
      <c r="AH10" s="198">
        <v>4</v>
      </c>
      <c r="AI10" s="119"/>
      <c r="AJ10" s="141" t="str">
        <f t="shared" si="6"/>
        <v/>
      </c>
      <c r="AK10" s="141">
        <f t="shared" si="7"/>
        <v>34</v>
      </c>
      <c r="AL10" s="141" t="str">
        <f t="shared" si="8"/>
        <v/>
      </c>
      <c r="AM10" s="141" t="str">
        <f t="shared" si="9"/>
        <v/>
      </c>
    </row>
    <row r="11" spans="1:39" s="109" customFormat="1" ht="12.75">
      <c r="A11" s="113" t="s">
        <v>194</v>
      </c>
      <c r="B11" s="193" t="s">
        <v>195</v>
      </c>
      <c r="C11" s="215" t="s">
        <v>70</v>
      </c>
      <c r="D11" s="193">
        <v>112</v>
      </c>
      <c r="E11" s="194">
        <f t="shared" si="0"/>
        <v>9</v>
      </c>
      <c r="F11" s="195"/>
      <c r="G11" s="144"/>
      <c r="H11" s="140"/>
      <c r="I11" s="144"/>
      <c r="J11" s="196"/>
      <c r="K11" s="144"/>
      <c r="L11" s="142">
        <v>6070</v>
      </c>
      <c r="M11" s="144">
        <f t="shared" si="1"/>
        <v>1</v>
      </c>
      <c r="N11" s="142"/>
      <c r="O11" s="144"/>
      <c r="P11" s="143">
        <v>209</v>
      </c>
      <c r="Q11" s="144">
        <f t="shared" si="2"/>
        <v>3</v>
      </c>
      <c r="R11" s="143"/>
      <c r="S11" s="144"/>
      <c r="T11" s="143"/>
      <c r="U11" s="144"/>
      <c r="V11" s="143"/>
      <c r="W11" s="144"/>
      <c r="X11" s="143"/>
      <c r="Y11" s="144"/>
      <c r="Z11" s="197"/>
      <c r="AA11" s="144"/>
      <c r="AB11" s="197">
        <v>284</v>
      </c>
      <c r="AC11" s="144">
        <f t="shared" si="3"/>
        <v>1</v>
      </c>
      <c r="AD11" s="197">
        <v>1476</v>
      </c>
      <c r="AE11" s="144">
        <f>IF(ISBLANK(AD11),"",VLOOKUP(AD11,Po_Ballonde,2))</f>
        <v>17</v>
      </c>
      <c r="AF11" s="207">
        <f t="shared" si="4"/>
        <v>5</v>
      </c>
      <c r="AG11" s="144">
        <f t="shared" si="5"/>
        <v>31</v>
      </c>
      <c r="AH11" s="198">
        <v>7</v>
      </c>
      <c r="AI11" s="119"/>
      <c r="AJ11" s="141" t="str">
        <f t="shared" ref="AJ11:AJ12" si="10">IF($AJ$3&lt;&gt;(C11),"",AG11)</f>
        <v/>
      </c>
      <c r="AK11" s="141" t="str">
        <f t="shared" ref="AK11:AK12" si="11">IF($AK$3&lt;&gt;(C11),"",AG11)</f>
        <v/>
      </c>
      <c r="AL11" s="141" t="str">
        <f t="shared" ref="AL11:AL12" si="12">IF($AL$3&lt;&gt;(C11),"",AG11)</f>
        <v/>
      </c>
      <c r="AM11" s="141">
        <f t="shared" ref="AM11:AM12" si="13">IF($AM$3&lt;&gt;(C11),"",AG11)</f>
        <v>31</v>
      </c>
    </row>
    <row r="12" spans="1:39" s="109" customFormat="1" ht="12.75">
      <c r="A12" s="113" t="s">
        <v>197</v>
      </c>
      <c r="B12" s="113" t="s">
        <v>196</v>
      </c>
      <c r="C12" s="113" t="s">
        <v>70</v>
      </c>
      <c r="D12" s="193">
        <v>112</v>
      </c>
      <c r="E12" s="194">
        <f t="shared" si="0"/>
        <v>9</v>
      </c>
      <c r="F12" s="195"/>
      <c r="G12" s="144"/>
      <c r="H12" s="140"/>
      <c r="I12" s="144"/>
      <c r="J12" s="196"/>
      <c r="K12" s="144"/>
      <c r="L12" s="142">
        <v>6070</v>
      </c>
      <c r="M12" s="144">
        <f t="shared" si="1"/>
        <v>1</v>
      </c>
      <c r="N12" s="142"/>
      <c r="O12" s="144"/>
      <c r="P12" s="143">
        <v>186</v>
      </c>
      <c r="Q12" s="144">
        <f t="shared" si="2"/>
        <v>2</v>
      </c>
      <c r="R12" s="143"/>
      <c r="S12" s="144"/>
      <c r="T12" s="143"/>
      <c r="U12" s="144"/>
      <c r="V12" s="143"/>
      <c r="W12" s="144"/>
      <c r="X12" s="143"/>
      <c r="Y12" s="144"/>
      <c r="Z12" s="197"/>
      <c r="AA12" s="144"/>
      <c r="AB12" s="197">
        <v>453</v>
      </c>
      <c r="AC12" s="144">
        <f t="shared" si="3"/>
        <v>1</v>
      </c>
      <c r="AD12" s="197">
        <v>1476</v>
      </c>
      <c r="AE12" s="144">
        <f>IF(ISBLANK(AD12),"",VLOOKUP(AD12,Po_Ballonde,2))</f>
        <v>17</v>
      </c>
      <c r="AF12" s="207">
        <f t="shared" si="4"/>
        <v>5</v>
      </c>
      <c r="AG12" s="144">
        <f t="shared" si="5"/>
        <v>30</v>
      </c>
      <c r="AH12" s="198">
        <v>8</v>
      </c>
      <c r="AI12" s="119"/>
      <c r="AJ12" s="141" t="str">
        <f t="shared" si="10"/>
        <v/>
      </c>
      <c r="AK12" s="141" t="str">
        <f t="shared" si="11"/>
        <v/>
      </c>
      <c r="AL12" s="141" t="str">
        <f t="shared" si="12"/>
        <v/>
      </c>
      <c r="AM12" s="141">
        <f t="shared" si="13"/>
        <v>30</v>
      </c>
    </row>
    <row r="13" spans="1:39" s="109" customFormat="1" ht="12.75">
      <c r="A13" s="113" t="s">
        <v>200</v>
      </c>
      <c r="B13" s="113" t="s">
        <v>201</v>
      </c>
      <c r="C13" s="113" t="s">
        <v>77</v>
      </c>
      <c r="D13" s="193">
        <v>109</v>
      </c>
      <c r="E13" s="194">
        <f t="shared" si="0"/>
        <v>10</v>
      </c>
      <c r="F13" s="195"/>
      <c r="G13" s="144"/>
      <c r="H13" s="140"/>
      <c r="I13" s="144"/>
      <c r="J13" s="196"/>
      <c r="K13" s="144"/>
      <c r="L13" s="142">
        <v>5030</v>
      </c>
      <c r="M13" s="144">
        <f t="shared" si="1"/>
        <v>6</v>
      </c>
      <c r="N13" s="142"/>
      <c r="O13" s="144"/>
      <c r="P13" s="143">
        <v>228</v>
      </c>
      <c r="Q13" s="144">
        <f t="shared" si="2"/>
        <v>5</v>
      </c>
      <c r="R13" s="143"/>
      <c r="S13" s="144"/>
      <c r="T13" s="143"/>
      <c r="U13" s="144"/>
      <c r="V13" s="143"/>
      <c r="W13" s="144"/>
      <c r="X13" s="143"/>
      <c r="Y13" s="144"/>
      <c r="Z13" s="197"/>
      <c r="AA13" s="144"/>
      <c r="AB13" s="197">
        <v>206</v>
      </c>
      <c r="AC13" s="144">
        <f t="shared" si="3"/>
        <v>1</v>
      </c>
      <c r="AD13" s="197"/>
      <c r="AE13" s="144" t="str">
        <f>IF(ISBLANK(AD13),"",VLOOKUP(AD13,Po_Ballonde,2))</f>
        <v/>
      </c>
      <c r="AF13" s="207">
        <f t="shared" si="4"/>
        <v>4</v>
      </c>
      <c r="AG13" s="144">
        <f t="shared" si="5"/>
        <v>22</v>
      </c>
      <c r="AH13" s="198">
        <v>9</v>
      </c>
      <c r="AI13" s="119"/>
      <c r="AJ13" s="141" t="str">
        <f>IF($AJ$3&lt;&gt;(C13),"",AG13)</f>
        <v/>
      </c>
      <c r="AK13" s="141" t="str">
        <f>IF($AK$3&lt;&gt;(C13),"",AG13)</f>
        <v/>
      </c>
      <c r="AL13" s="141">
        <f>IF($AL$3&lt;&gt;(C13),"",AG13)</f>
        <v>22</v>
      </c>
      <c r="AM13" s="141" t="str">
        <f>IF($AM$3&lt;&gt;(C13),"",AG13)</f>
        <v/>
      </c>
    </row>
    <row r="14" spans="1:39" s="109" customFormat="1" ht="12.75">
      <c r="A14" s="119"/>
      <c r="B14" s="119"/>
      <c r="C14" s="119"/>
      <c r="D14" s="199"/>
      <c r="E14" s="200"/>
      <c r="F14" s="200"/>
      <c r="G14" s="200"/>
      <c r="H14" s="199"/>
      <c r="I14" s="200"/>
      <c r="J14" s="201"/>
      <c r="K14" s="200"/>
      <c r="L14" s="201"/>
      <c r="M14" s="200"/>
      <c r="N14" s="201"/>
      <c r="O14" s="200"/>
      <c r="P14" s="202"/>
      <c r="Q14" s="200"/>
      <c r="R14" s="202"/>
      <c r="S14" s="200"/>
      <c r="T14" s="202"/>
      <c r="U14" s="200"/>
      <c r="V14" s="202"/>
      <c r="W14" s="200"/>
      <c r="X14" s="202"/>
      <c r="Y14" s="200"/>
      <c r="Z14" s="202"/>
      <c r="AA14" s="200"/>
      <c r="AB14" s="202"/>
      <c r="AC14" s="200"/>
      <c r="AD14" s="202"/>
      <c r="AE14" s="200"/>
      <c r="AF14" s="202"/>
      <c r="AG14" s="200"/>
      <c r="AH14" s="200"/>
      <c r="AJ14" s="137"/>
      <c r="AK14" s="137"/>
      <c r="AL14" s="137"/>
      <c r="AM14" s="137"/>
    </row>
    <row r="15" spans="1:39" s="109" customFormat="1" ht="12.75">
      <c r="A15" s="119"/>
      <c r="B15" s="119"/>
      <c r="C15" s="119"/>
      <c r="D15" s="199"/>
      <c r="E15" s="200"/>
      <c r="F15" s="200"/>
      <c r="G15" s="200"/>
      <c r="H15" s="199"/>
      <c r="I15" s="200"/>
      <c r="J15" s="201"/>
      <c r="K15" s="200"/>
      <c r="L15" s="201"/>
      <c r="M15" s="200"/>
      <c r="N15" s="201"/>
      <c r="O15" s="200"/>
      <c r="P15" s="202"/>
      <c r="Q15" s="200"/>
      <c r="R15" s="202"/>
      <c r="S15" s="200"/>
      <c r="T15" s="202"/>
      <c r="U15" s="200"/>
      <c r="V15" s="202"/>
      <c r="W15" s="200"/>
      <c r="X15" s="202"/>
      <c r="Y15" s="200"/>
      <c r="Z15" s="202"/>
      <c r="AA15" s="200"/>
      <c r="AB15" s="202"/>
      <c r="AC15" s="200"/>
      <c r="AD15" s="202"/>
      <c r="AE15" s="200"/>
      <c r="AF15" s="202"/>
      <c r="AG15" s="200"/>
      <c r="AH15" s="200"/>
      <c r="AI15" s="203" t="s">
        <v>2</v>
      </c>
      <c r="AJ15" s="151">
        <f>SUM(AJ5:AJ13)</f>
        <v>34</v>
      </c>
      <c r="AK15" s="151">
        <f>SUM(AK5:AK13)</f>
        <v>120</v>
      </c>
      <c r="AL15" s="151">
        <f>SUM(AL5:AL13)</f>
        <v>22</v>
      </c>
      <c r="AM15" s="151">
        <f>SUM(AM5:AM13)</f>
        <v>144</v>
      </c>
    </row>
    <row r="16" spans="1:39" s="109" customFormat="1" ht="12.75">
      <c r="A16" s="119"/>
      <c r="B16" s="119"/>
      <c r="C16" s="119"/>
      <c r="D16" s="199"/>
      <c r="E16" s="200"/>
      <c r="F16" s="200"/>
      <c r="G16" s="200"/>
      <c r="H16" s="199"/>
      <c r="I16" s="200"/>
      <c r="J16" s="201"/>
      <c r="K16" s="200"/>
      <c r="L16" s="201"/>
      <c r="M16" s="200"/>
      <c r="N16" s="201"/>
      <c r="O16" s="200"/>
      <c r="P16" s="202"/>
      <c r="Q16" s="200"/>
      <c r="R16" s="202"/>
      <c r="S16" s="200"/>
      <c r="T16" s="202"/>
      <c r="U16" s="200"/>
      <c r="V16" s="202"/>
      <c r="W16" s="200"/>
      <c r="X16" s="202"/>
      <c r="Y16" s="200"/>
      <c r="Z16" s="202"/>
      <c r="AA16" s="200"/>
      <c r="AB16" s="202"/>
      <c r="AC16" s="200"/>
      <c r="AD16" s="202"/>
      <c r="AE16" s="200"/>
      <c r="AF16" s="202"/>
      <c r="AG16" s="200"/>
      <c r="AH16" s="200"/>
      <c r="AI16" s="204"/>
      <c r="AJ16" s="152"/>
      <c r="AK16" s="152"/>
      <c r="AL16" s="152"/>
      <c r="AM16" s="152"/>
    </row>
    <row r="17" spans="1:39" s="109" customFormat="1" ht="12.75">
      <c r="A17" s="119"/>
      <c r="B17" s="119"/>
      <c r="C17" s="119"/>
      <c r="D17" s="199"/>
      <c r="E17" s="200"/>
      <c r="F17" s="200"/>
      <c r="G17" s="200"/>
      <c r="H17" s="199"/>
      <c r="I17" s="200"/>
      <c r="J17" s="201"/>
      <c r="K17" s="200"/>
      <c r="L17" s="201"/>
      <c r="M17" s="200"/>
      <c r="N17" s="201"/>
      <c r="O17" s="200"/>
      <c r="P17" s="202"/>
      <c r="Q17" s="200"/>
      <c r="R17" s="202"/>
      <c r="S17" s="200"/>
      <c r="T17" s="202"/>
      <c r="U17" s="200"/>
      <c r="V17" s="202"/>
      <c r="W17" s="200"/>
      <c r="X17" s="202"/>
      <c r="Y17" s="200"/>
      <c r="Z17" s="202"/>
      <c r="AA17" s="200"/>
      <c r="AB17" s="202"/>
      <c r="AC17" s="200"/>
      <c r="AD17" s="202"/>
      <c r="AE17" s="200"/>
      <c r="AF17" s="202"/>
      <c r="AG17" s="200"/>
      <c r="AH17" s="200"/>
      <c r="AI17" s="203" t="s">
        <v>74</v>
      </c>
      <c r="AJ17" s="153">
        <f>COUNTIF($C$5:$C13,AJ3)</f>
        <v>1</v>
      </c>
      <c r="AK17" s="153">
        <f>COUNTIF($C$5:$C13,AK3)</f>
        <v>3</v>
      </c>
      <c r="AL17" s="153">
        <f>COUNTIF($C$5:$C13,AL3)</f>
        <v>1</v>
      </c>
      <c r="AM17" s="153">
        <f>COUNTIF($C$5:$C13,AM3)</f>
        <v>4</v>
      </c>
    </row>
    <row r="18" spans="1:39" s="109" customFormat="1" ht="12.75">
      <c r="A18" s="119"/>
      <c r="B18" s="119"/>
      <c r="C18" s="119"/>
      <c r="D18" s="199"/>
      <c r="E18" s="200"/>
      <c r="F18" s="200"/>
      <c r="G18" s="200"/>
      <c r="H18" s="199"/>
      <c r="I18" s="200"/>
      <c r="J18" s="201"/>
      <c r="K18" s="200"/>
      <c r="L18" s="201"/>
      <c r="M18" s="200"/>
      <c r="N18" s="201"/>
      <c r="O18" s="200"/>
      <c r="P18" s="202"/>
      <c r="Q18" s="200"/>
      <c r="R18" s="202"/>
      <c r="S18" s="200"/>
      <c r="T18" s="202"/>
      <c r="U18" s="200"/>
      <c r="V18" s="202"/>
      <c r="W18" s="200"/>
      <c r="X18" s="202"/>
      <c r="Y18" s="200"/>
      <c r="Z18" s="202"/>
      <c r="AA18" s="200"/>
      <c r="AB18" s="202"/>
      <c r="AC18" s="200"/>
      <c r="AD18" s="202"/>
      <c r="AE18" s="200"/>
      <c r="AF18" s="202"/>
      <c r="AG18" s="200"/>
      <c r="AH18" s="200"/>
      <c r="AI18" s="111"/>
      <c r="AJ18" s="146"/>
      <c r="AK18" s="146"/>
      <c r="AL18" s="146"/>
      <c r="AM18" s="146"/>
    </row>
    <row r="19" spans="1:39" s="109" customFormat="1" ht="12.75">
      <c r="A19" s="119"/>
      <c r="B19" s="119"/>
      <c r="C19" s="119"/>
      <c r="D19" s="199"/>
      <c r="E19" s="200"/>
      <c r="F19" s="200"/>
      <c r="G19" s="200"/>
      <c r="H19" s="199"/>
      <c r="I19" s="200"/>
      <c r="J19" s="201"/>
      <c r="K19" s="200"/>
      <c r="L19" s="201"/>
      <c r="M19" s="200"/>
      <c r="N19" s="201"/>
      <c r="O19" s="200"/>
      <c r="P19" s="202"/>
      <c r="Q19" s="200"/>
      <c r="R19" s="202"/>
      <c r="S19" s="200"/>
      <c r="T19" s="202"/>
      <c r="U19" s="200"/>
      <c r="V19" s="202"/>
      <c r="W19" s="200"/>
      <c r="X19" s="202"/>
      <c r="Y19" s="200"/>
      <c r="Z19" s="202"/>
      <c r="AA19" s="200"/>
      <c r="AB19" s="202"/>
      <c r="AC19" s="200"/>
      <c r="AD19" s="202"/>
      <c r="AE19" s="200"/>
      <c r="AF19" s="202"/>
      <c r="AG19" s="200"/>
      <c r="AH19" s="200"/>
      <c r="AI19" s="205" t="s">
        <v>86</v>
      </c>
      <c r="AJ19" s="153">
        <v>3</v>
      </c>
      <c r="AK19" s="153">
        <v>2</v>
      </c>
      <c r="AL19" s="153">
        <v>4</v>
      </c>
      <c r="AM19" s="153">
        <v>1</v>
      </c>
    </row>
    <row r="20" spans="1:39">
      <c r="AD20" s="202"/>
      <c r="AE20" s="200"/>
      <c r="AF20" s="202"/>
    </row>
    <row r="21" spans="1:39">
      <c r="AD21" s="202"/>
      <c r="AE21" s="200"/>
      <c r="AF21" s="202"/>
    </row>
    <row r="22" spans="1:39">
      <c r="AD22" s="202"/>
      <c r="AE22" s="200"/>
      <c r="AF22" s="202"/>
    </row>
    <row r="23" spans="1:39">
      <c r="AD23" s="202"/>
      <c r="AE23" s="200"/>
      <c r="AF23" s="202"/>
    </row>
    <row r="24" spans="1:39">
      <c r="AD24" s="202"/>
      <c r="AE24" s="200"/>
      <c r="AF24" s="202"/>
    </row>
    <row r="25" spans="1:39">
      <c r="AD25" s="202"/>
      <c r="AE25" s="200"/>
      <c r="AF25" s="202"/>
    </row>
    <row r="26" spans="1:39">
      <c r="AD26" s="202"/>
      <c r="AE26" s="200"/>
      <c r="AF26" s="202"/>
    </row>
    <row r="27" spans="1:39">
      <c r="AD27" s="202"/>
      <c r="AE27" s="200"/>
      <c r="AF27" s="202"/>
    </row>
    <row r="28" spans="1:39">
      <c r="AD28" s="202"/>
      <c r="AE28" s="200"/>
      <c r="AF28" s="202"/>
    </row>
    <row r="29" spans="1:39">
      <c r="AD29" s="202"/>
      <c r="AE29" s="200"/>
      <c r="AF29" s="202"/>
    </row>
    <row r="30" spans="1:39">
      <c r="AD30" s="202"/>
      <c r="AE30" s="200"/>
      <c r="AF30" s="202"/>
    </row>
    <row r="31" spans="1:39">
      <c r="AD31" s="202"/>
      <c r="AE31" s="200"/>
      <c r="AF31" s="202"/>
    </row>
    <row r="32" spans="1:39">
      <c r="AD32" s="202"/>
      <c r="AE32" s="200"/>
      <c r="AF32" s="202"/>
    </row>
    <row r="33" spans="30:32">
      <c r="AD33" s="202"/>
      <c r="AE33" s="200"/>
      <c r="AF33" s="202"/>
    </row>
    <row r="34" spans="30:32">
      <c r="AD34" s="202"/>
      <c r="AE34" s="200"/>
      <c r="AF34" s="202"/>
    </row>
    <row r="35" spans="30:32">
      <c r="AD35" s="202"/>
      <c r="AE35" s="200"/>
      <c r="AF35" s="202"/>
    </row>
    <row r="36" spans="30:32">
      <c r="AD36" s="202"/>
      <c r="AE36" s="200"/>
      <c r="AF36" s="202"/>
    </row>
    <row r="37" spans="30:32">
      <c r="AD37" s="202"/>
      <c r="AE37" s="200"/>
      <c r="AF37" s="202"/>
    </row>
    <row r="38" spans="30:32">
      <c r="AD38" s="202"/>
      <c r="AE38" s="200"/>
      <c r="AF38" s="202"/>
    </row>
    <row r="39" spans="30:32">
      <c r="AD39" s="202"/>
      <c r="AE39" s="200"/>
      <c r="AF39" s="202"/>
    </row>
    <row r="40" spans="30:32">
      <c r="AD40" s="202"/>
      <c r="AE40" s="200"/>
      <c r="AF40" s="202"/>
    </row>
    <row r="41" spans="30:32">
      <c r="AD41" s="202"/>
      <c r="AE41" s="200"/>
      <c r="AF41" s="202"/>
    </row>
  </sheetData>
  <sheetProtection selectLockedCells="1" selectUnlockedCells="1"/>
  <autoFilter ref="A4:AM13">
    <sortState ref="A6:AM13">
      <sortCondition descending="1" ref="AG4:AG13"/>
    </sortState>
  </autoFilter>
  <mergeCells count="5">
    <mergeCell ref="A1:AH1"/>
    <mergeCell ref="A2:AH2"/>
    <mergeCell ref="A3:A4"/>
    <mergeCell ref="B3:B4"/>
    <mergeCell ref="C3:C4"/>
  </mergeCells>
  <printOptions horizontalCentered="1"/>
  <pageMargins left="0.19652777777777777" right="0.19652777777777777" top="0.78749999999999998" bottom="0.78749999999999998" header="0.31527777777777777" footer="0.51180555555555551"/>
  <pageSetup paperSize="9" scale="60" firstPageNumber="0" orientation="portrait" horizontalDpi="300" verticalDpi="300" r:id="rId1"/>
  <headerFooter alignWithMargins="0">
    <oddHeader>&amp;L&amp;"Times New Roman,Gras"FSGT Ile de France &amp;C&amp;"Times New Roman,Gras"&amp;14CHALLENGE GUIMIER JEUNES1er tour</oddHeader>
    <oddFooter>&amp;CPage &amp;P de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AL25"/>
  <sheetViews>
    <sheetView showZeros="0" zoomScale="75" zoomScaleNormal="75" workbookViewId="0">
      <selection activeCell="AK25" sqref="AK25"/>
    </sheetView>
  </sheetViews>
  <sheetFormatPr baseColWidth="10" defaultColWidth="10.125" defaultRowHeight="15"/>
  <cols>
    <col min="1" max="1" width="17.125" style="119" bestFit="1" customWidth="1"/>
    <col min="2" max="2" width="12.625" style="119" bestFit="1" customWidth="1"/>
    <col min="3" max="3" width="7.125" style="119" bestFit="1" customWidth="1"/>
    <col min="4" max="4" width="5.75" style="168" bestFit="1" customWidth="1"/>
    <col min="5" max="5" width="3.625" style="169" bestFit="1" customWidth="1"/>
    <col min="6" max="6" width="6.625" style="169" hidden="1" customWidth="1"/>
    <col min="7" max="7" width="3.625" style="169" hidden="1" customWidth="1"/>
    <col min="8" max="8" width="9.25" style="168" hidden="1" customWidth="1"/>
    <col min="9" max="9" width="3.625" style="169" hidden="1" customWidth="1"/>
    <col min="10" max="10" width="7" style="170" hidden="1" customWidth="1"/>
    <col min="11" max="11" width="3.625" style="169" hidden="1" customWidth="1"/>
    <col min="12" max="12" width="7.75" style="170" bestFit="1" customWidth="1"/>
    <col min="13" max="13" width="3.625" style="169" bestFit="1" customWidth="1"/>
    <col min="14" max="14" width="12.625" style="170" hidden="1" customWidth="1"/>
    <col min="15" max="15" width="3.625" style="169" hidden="1" customWidth="1"/>
    <col min="16" max="16" width="10.25" style="171" bestFit="1" customWidth="1"/>
    <col min="17" max="17" width="3.625" style="169" bestFit="1" customWidth="1"/>
    <col min="18" max="18" width="11.75" style="171" hidden="1" customWidth="1"/>
    <col min="19" max="19" width="3.625" style="169" hidden="1" customWidth="1"/>
    <col min="20" max="20" width="8.75" style="171" hidden="1" customWidth="1"/>
    <col min="21" max="21" width="3.625" style="169" hidden="1" customWidth="1"/>
    <col min="22" max="22" width="8.125" style="171" hidden="1" customWidth="1"/>
    <col min="23" max="23" width="3.625" style="169" hidden="1" customWidth="1"/>
    <col min="24" max="24" width="6.625" style="171" hidden="1" customWidth="1"/>
    <col min="25" max="25" width="3.625" style="169" hidden="1" customWidth="1"/>
    <col min="26" max="26" width="7.75" style="171" hidden="1" customWidth="1"/>
    <col min="27" max="27" width="3.625" style="169" hidden="1" customWidth="1"/>
    <col min="28" max="28" width="8.125" style="171" bestFit="1" customWidth="1"/>
    <col min="29" max="29" width="3.625" style="169" bestFit="1" customWidth="1"/>
    <col min="30" max="30" width="9.625" style="171" hidden="1" customWidth="1"/>
    <col min="31" max="31" width="3.625" style="169" hidden="1" customWidth="1"/>
    <col min="32" max="32" width="8.5" style="209" bestFit="1" customWidth="1"/>
    <col min="33" max="34" width="7.75" style="169" bestFit="1" customWidth="1"/>
    <col min="35" max="35" width="13.125" style="110" bestFit="1" customWidth="1"/>
    <col min="36" max="36" width="5.5" style="137" bestFit="1" customWidth="1"/>
    <col min="37" max="37" width="5.25" style="137" bestFit="1" customWidth="1"/>
    <col min="38" max="38" width="4.625" style="137" bestFit="1" customWidth="1"/>
    <col min="39" max="16384" width="10.125" style="110"/>
  </cols>
  <sheetData>
    <row r="1" spans="1:38" s="108" customFormat="1" ht="27">
      <c r="A1" s="222" t="s">
        <v>61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</row>
    <row r="2" spans="1:38" s="104" customFormat="1" ht="27.75" thickBot="1">
      <c r="A2" s="220"/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  <c r="AG2" s="220"/>
      <c r="AH2" s="220"/>
      <c r="AI2" s="108"/>
      <c r="AJ2" s="108"/>
      <c r="AK2" s="108"/>
      <c r="AL2" s="108"/>
    </row>
    <row r="3" spans="1:38" s="180" customFormat="1" ht="13.5" thickBot="1">
      <c r="A3" s="223" t="s">
        <v>1</v>
      </c>
      <c r="B3" s="223" t="s">
        <v>80</v>
      </c>
      <c r="C3" s="223" t="s">
        <v>79</v>
      </c>
      <c r="D3" s="174" t="s">
        <v>22</v>
      </c>
      <c r="E3" s="173"/>
      <c r="F3" s="174" t="s">
        <v>23</v>
      </c>
      <c r="G3" s="174"/>
      <c r="H3" s="175" t="s">
        <v>6</v>
      </c>
      <c r="I3" s="174"/>
      <c r="J3" s="176" t="s">
        <v>7</v>
      </c>
      <c r="K3" s="175"/>
      <c r="L3" s="176" t="s">
        <v>24</v>
      </c>
      <c r="M3" s="177"/>
      <c r="N3" s="176" t="s">
        <v>25</v>
      </c>
      <c r="O3" s="177"/>
      <c r="P3" s="176" t="s">
        <v>10</v>
      </c>
      <c r="Q3" s="177"/>
      <c r="R3" s="176" t="s">
        <v>11</v>
      </c>
      <c r="S3" s="177"/>
      <c r="T3" s="172" t="s">
        <v>19</v>
      </c>
      <c r="U3" s="173"/>
      <c r="V3" s="174" t="s">
        <v>20</v>
      </c>
      <c r="W3" s="173"/>
      <c r="X3" s="176" t="s">
        <v>9</v>
      </c>
      <c r="Y3" s="177"/>
      <c r="Z3" s="172" t="s">
        <v>26</v>
      </c>
      <c r="AA3" s="173"/>
      <c r="AB3" s="172" t="s">
        <v>21</v>
      </c>
      <c r="AC3" s="178"/>
      <c r="AD3" s="175" t="s">
        <v>27</v>
      </c>
      <c r="AE3" s="173"/>
      <c r="AF3" s="210" t="s">
        <v>169</v>
      </c>
      <c r="AG3" s="179" t="s">
        <v>64</v>
      </c>
      <c r="AH3" s="179" t="s">
        <v>14</v>
      </c>
      <c r="AJ3" s="181" t="s">
        <v>68</v>
      </c>
      <c r="AK3" s="181" t="s">
        <v>77</v>
      </c>
      <c r="AL3" s="181" t="s">
        <v>70</v>
      </c>
    </row>
    <row r="4" spans="1:38" s="109" customFormat="1" ht="12.75">
      <c r="A4" s="223"/>
      <c r="B4" s="223"/>
      <c r="C4" s="223"/>
      <c r="D4" s="183" t="s">
        <v>3</v>
      </c>
      <c r="E4" s="182" t="s">
        <v>2</v>
      </c>
      <c r="F4" s="183" t="s">
        <v>3</v>
      </c>
      <c r="G4" s="184" t="s">
        <v>2</v>
      </c>
      <c r="H4" s="185" t="s">
        <v>3</v>
      </c>
      <c r="I4" s="184" t="s">
        <v>2</v>
      </c>
      <c r="J4" s="186" t="s">
        <v>3</v>
      </c>
      <c r="K4" s="184" t="s">
        <v>2</v>
      </c>
      <c r="L4" s="186" t="s">
        <v>3</v>
      </c>
      <c r="M4" s="182" t="s">
        <v>2</v>
      </c>
      <c r="N4" s="186" t="s">
        <v>3</v>
      </c>
      <c r="O4" s="182" t="s">
        <v>2</v>
      </c>
      <c r="P4" s="187" t="s">
        <v>3</v>
      </c>
      <c r="Q4" s="182" t="s">
        <v>2</v>
      </c>
      <c r="R4" s="187" t="s">
        <v>3</v>
      </c>
      <c r="S4" s="182" t="s">
        <v>2</v>
      </c>
      <c r="T4" s="187" t="s">
        <v>3</v>
      </c>
      <c r="U4" s="188" t="s">
        <v>2</v>
      </c>
      <c r="V4" s="189" t="s">
        <v>3</v>
      </c>
      <c r="W4" s="188" t="s">
        <v>2</v>
      </c>
      <c r="X4" s="187" t="s">
        <v>3</v>
      </c>
      <c r="Y4" s="182" t="s">
        <v>2</v>
      </c>
      <c r="Z4" s="189" t="s">
        <v>3</v>
      </c>
      <c r="AA4" s="184" t="s">
        <v>2</v>
      </c>
      <c r="AB4" s="187" t="s">
        <v>3</v>
      </c>
      <c r="AC4" s="190" t="s">
        <v>2</v>
      </c>
      <c r="AD4" s="191" t="s">
        <v>3</v>
      </c>
      <c r="AE4" s="184" t="s">
        <v>2</v>
      </c>
      <c r="AF4" s="211"/>
      <c r="AG4" s="192"/>
      <c r="AH4" s="192"/>
      <c r="AI4" s="180"/>
      <c r="AJ4" s="161"/>
      <c r="AK4" s="161"/>
      <c r="AL4" s="161"/>
    </row>
    <row r="5" spans="1:38" s="109" customFormat="1" ht="12.75">
      <c r="A5" s="118" t="s">
        <v>141</v>
      </c>
      <c r="B5" s="118" t="s">
        <v>128</v>
      </c>
      <c r="C5" s="113" t="s">
        <v>68</v>
      </c>
      <c r="D5" s="193">
        <v>104</v>
      </c>
      <c r="E5" s="194">
        <f t="shared" ref="E5:E18" si="0">IF(ISBLANK(D5),"",VLOOKUP(D5,Po_60_m,2))</f>
        <v>12</v>
      </c>
      <c r="F5" s="195"/>
      <c r="G5" s="144" t="str">
        <f t="shared" ref="G5:G17" si="1">IF(ISBLANK(F5),"",VLOOKUP(F5,Po_120_m,2))</f>
        <v/>
      </c>
      <c r="H5" s="140"/>
      <c r="I5" s="144" t="str">
        <f t="shared" ref="I5:I18" si="2">IF(ISBLANK(H5),"",VLOOKUP(H5,Po_50_m_H.,2))</f>
        <v/>
      </c>
      <c r="J5" s="196"/>
      <c r="K5" s="144" t="str">
        <f>IF(ISBLANK(J5),"",VLOOKUP(J5,Po_500_m,2))</f>
        <v/>
      </c>
      <c r="L5" s="142">
        <v>3470</v>
      </c>
      <c r="M5" s="144">
        <f t="shared" ref="M5:M18" si="3">IF(ISBLANK(L5),"",VLOOKUP(L5,Po_1000_m,2))</f>
        <v>18</v>
      </c>
      <c r="N5" s="142"/>
      <c r="O5" s="144" t="str">
        <f>IF(ISBLANK(N5),"",VLOOKUP(N5,Po_1_km_marche,2))</f>
        <v/>
      </c>
      <c r="P5" s="143">
        <v>345</v>
      </c>
      <c r="Q5" s="144">
        <f t="shared" ref="Q5:Q18" si="4">IF(ISBLANK(P5),"",VLOOKUP(P5,Po_Longueur,2))</f>
        <v>17</v>
      </c>
      <c r="R5" s="143"/>
      <c r="S5" s="144" t="str">
        <f>IF(ISBLANK(R5),"",VLOOKUP(R5,Po_Triple_saut,2))</f>
        <v/>
      </c>
      <c r="T5" s="143"/>
      <c r="U5" s="144" t="str">
        <f>IF(ISBLANK(T5),"",VLOOKUP(T5,Po_Hauteur,2))</f>
        <v/>
      </c>
      <c r="V5" s="143"/>
      <c r="W5" s="144"/>
      <c r="X5" s="143"/>
      <c r="Y5" s="144"/>
      <c r="Z5" s="197"/>
      <c r="AA5" s="144"/>
      <c r="AB5" s="197">
        <v>986</v>
      </c>
      <c r="AC5" s="144">
        <f t="shared" ref="AC5:AC18" si="5">IF(ISBLANK(AB5),"",VLOOKUP(AB5,Po_Javelot,2))</f>
        <v>11</v>
      </c>
      <c r="AD5" s="197"/>
      <c r="AE5" s="144" t="str">
        <f t="shared" ref="AE5:AE18" si="6">IF(ISBLANK(AD5),"",VLOOKUP(AD5,Po_Ballonde,2))</f>
        <v/>
      </c>
      <c r="AF5" s="207">
        <f t="shared" ref="AF5:AF18" si="7">IF(ISBLANK(C5),"",COUNTA(AD5,AB5,Z5,X5,V5,T5,R5,P5,N5,L5,H5,F5,D5,J5))</f>
        <v>4</v>
      </c>
      <c r="AG5" s="144">
        <f t="shared" ref="AG5:AG18" si="8">SUM(,AE5,AC5,AA5,Y5,W5,U5,S5,Q5,O5,M5,K5,I5,G5,E5)</f>
        <v>58</v>
      </c>
      <c r="AH5" s="198">
        <v>1</v>
      </c>
      <c r="AI5" s="119"/>
      <c r="AJ5" s="141">
        <f t="shared" ref="AJ5:AJ18" si="9">IF($AJ$3&lt;&gt;(C5),"",AG5)</f>
        <v>58</v>
      </c>
      <c r="AK5" s="141" t="str">
        <f t="shared" ref="AK5:AK18" si="10">IF($AK$3&lt;&gt;(C5),"",AG5)</f>
        <v/>
      </c>
      <c r="AL5" s="141" t="str">
        <f t="shared" ref="AL5:AL18" si="11">IF($AL$3&lt;&gt;(C5),"",AG5)</f>
        <v/>
      </c>
    </row>
    <row r="6" spans="1:38" s="109" customFormat="1" ht="12.75">
      <c r="A6" s="214" t="s">
        <v>209</v>
      </c>
      <c r="B6" s="214" t="s">
        <v>217</v>
      </c>
      <c r="C6" s="124" t="s">
        <v>68</v>
      </c>
      <c r="D6" s="193">
        <v>97</v>
      </c>
      <c r="E6" s="194">
        <f t="shared" si="0"/>
        <v>15</v>
      </c>
      <c r="F6" s="195"/>
      <c r="G6" s="144" t="str">
        <f t="shared" si="1"/>
        <v/>
      </c>
      <c r="H6" s="140"/>
      <c r="I6" s="144" t="str">
        <f t="shared" si="2"/>
        <v/>
      </c>
      <c r="J6" s="196"/>
      <c r="K6" s="144" t="str">
        <f>IF(ISBLANK(J6),"",VLOOKUP(J6,Po_500_m,2))</f>
        <v/>
      </c>
      <c r="L6" s="142">
        <v>4220</v>
      </c>
      <c r="M6" s="144">
        <f t="shared" si="3"/>
        <v>12</v>
      </c>
      <c r="N6" s="142"/>
      <c r="O6" s="144" t="str">
        <f>IF(ISBLANK(N6),"",VLOOKUP(N6,Po_1_km_marche,2))</f>
        <v/>
      </c>
      <c r="P6" s="143">
        <v>344</v>
      </c>
      <c r="Q6" s="144">
        <f t="shared" si="4"/>
        <v>17</v>
      </c>
      <c r="R6" s="143"/>
      <c r="S6" s="144" t="str">
        <f>IF(ISBLANK(R6),"",VLOOKUP(R6,Po_Triple_saut,2))</f>
        <v/>
      </c>
      <c r="T6" s="143"/>
      <c r="U6" s="144" t="str">
        <f>IF(ISBLANK(T6),"",VLOOKUP(T6,Po_Hauteur,2))</f>
        <v/>
      </c>
      <c r="V6" s="143"/>
      <c r="W6" s="144"/>
      <c r="X6" s="143"/>
      <c r="Y6" s="144"/>
      <c r="Z6" s="197"/>
      <c r="AA6" s="144"/>
      <c r="AB6" s="197">
        <v>1160</v>
      </c>
      <c r="AC6" s="144">
        <f t="shared" si="5"/>
        <v>13</v>
      </c>
      <c r="AD6" s="197"/>
      <c r="AE6" s="144" t="str">
        <f t="shared" si="6"/>
        <v/>
      </c>
      <c r="AF6" s="207">
        <f t="shared" si="7"/>
        <v>4</v>
      </c>
      <c r="AG6" s="144">
        <f t="shared" si="8"/>
        <v>57</v>
      </c>
      <c r="AH6" s="198">
        <v>2</v>
      </c>
      <c r="AI6" s="119"/>
      <c r="AJ6" s="141">
        <f t="shared" si="9"/>
        <v>57</v>
      </c>
      <c r="AK6" s="141" t="str">
        <f t="shared" si="10"/>
        <v/>
      </c>
      <c r="AL6" s="141" t="str">
        <f t="shared" si="11"/>
        <v/>
      </c>
    </row>
    <row r="7" spans="1:38" s="109" customFormat="1" ht="12.75">
      <c r="A7" s="113" t="s">
        <v>125</v>
      </c>
      <c r="B7" s="113" t="s">
        <v>113</v>
      </c>
      <c r="C7" s="112" t="s">
        <v>68</v>
      </c>
      <c r="D7" s="206">
        <v>103</v>
      </c>
      <c r="E7" s="194">
        <f t="shared" si="0"/>
        <v>12</v>
      </c>
      <c r="F7" s="195"/>
      <c r="G7" s="144" t="str">
        <f t="shared" si="1"/>
        <v/>
      </c>
      <c r="H7" s="140"/>
      <c r="I7" s="144" t="str">
        <f t="shared" si="2"/>
        <v/>
      </c>
      <c r="J7" s="196"/>
      <c r="K7" s="144" t="str">
        <f>IF(ISBLANK(J7),"",VLOOKUP(J7,Po_500_m,2))</f>
        <v/>
      </c>
      <c r="L7" s="142">
        <v>3550</v>
      </c>
      <c r="M7" s="144">
        <f t="shared" si="3"/>
        <v>17</v>
      </c>
      <c r="N7" s="142"/>
      <c r="O7" s="144" t="str">
        <f>IF(ISBLANK(N7),"",VLOOKUP(N7,Po_1_km_marche,2))</f>
        <v/>
      </c>
      <c r="P7" s="143">
        <v>283</v>
      </c>
      <c r="Q7" s="144">
        <f t="shared" si="4"/>
        <v>11</v>
      </c>
      <c r="R7" s="143"/>
      <c r="S7" s="144" t="str">
        <f>IF(ISBLANK(R7),"",VLOOKUP(R7,Po_Triple_saut,2))</f>
        <v/>
      </c>
      <c r="T7" s="143"/>
      <c r="U7" s="144" t="str">
        <f>IF(ISBLANK(T7),"",VLOOKUP(T7,Po_Hauteur,2))</f>
        <v/>
      </c>
      <c r="V7" s="143"/>
      <c r="W7" s="144"/>
      <c r="X7" s="143"/>
      <c r="Y7" s="144"/>
      <c r="Z7" s="197"/>
      <c r="AA7" s="144"/>
      <c r="AB7" s="197">
        <v>1363</v>
      </c>
      <c r="AC7" s="144">
        <f t="shared" si="5"/>
        <v>15</v>
      </c>
      <c r="AD7" s="197"/>
      <c r="AE7" s="144" t="str">
        <f t="shared" si="6"/>
        <v/>
      </c>
      <c r="AF7" s="207">
        <f t="shared" si="7"/>
        <v>4</v>
      </c>
      <c r="AG7" s="144">
        <f t="shared" si="8"/>
        <v>55</v>
      </c>
      <c r="AH7" s="198">
        <v>3</v>
      </c>
      <c r="AI7" s="119"/>
      <c r="AJ7" s="141">
        <f t="shared" si="9"/>
        <v>55</v>
      </c>
      <c r="AK7" s="141" t="str">
        <f t="shared" si="10"/>
        <v/>
      </c>
      <c r="AL7" s="141" t="str">
        <f t="shared" si="11"/>
        <v/>
      </c>
    </row>
    <row r="8" spans="1:38" s="109" customFormat="1" ht="12.75">
      <c r="A8" s="114" t="s">
        <v>105</v>
      </c>
      <c r="B8" s="113" t="s">
        <v>114</v>
      </c>
      <c r="C8" s="112" t="s">
        <v>68</v>
      </c>
      <c r="D8" s="193">
        <v>102</v>
      </c>
      <c r="E8" s="194">
        <f t="shared" si="0"/>
        <v>13</v>
      </c>
      <c r="F8" s="195"/>
      <c r="G8" s="144" t="str">
        <f t="shared" si="1"/>
        <v/>
      </c>
      <c r="H8" s="140"/>
      <c r="I8" s="144" t="str">
        <f t="shared" si="2"/>
        <v/>
      </c>
      <c r="J8" s="196"/>
      <c r="K8" s="144"/>
      <c r="L8" s="142">
        <v>3490</v>
      </c>
      <c r="M8" s="144">
        <f t="shared" si="3"/>
        <v>18</v>
      </c>
      <c r="N8" s="142"/>
      <c r="O8" s="144"/>
      <c r="P8" s="143">
        <v>322</v>
      </c>
      <c r="Q8" s="144">
        <f t="shared" si="4"/>
        <v>15</v>
      </c>
      <c r="R8" s="143"/>
      <c r="S8" s="144"/>
      <c r="T8" s="143"/>
      <c r="U8" s="144"/>
      <c r="V8" s="143"/>
      <c r="W8" s="144"/>
      <c r="X8" s="143"/>
      <c r="Y8" s="144"/>
      <c r="Z8" s="197"/>
      <c r="AA8" s="144"/>
      <c r="AB8" s="197">
        <v>861</v>
      </c>
      <c r="AC8" s="144">
        <f t="shared" si="5"/>
        <v>9</v>
      </c>
      <c r="AD8" s="197"/>
      <c r="AE8" s="144" t="str">
        <f t="shared" si="6"/>
        <v/>
      </c>
      <c r="AF8" s="207">
        <f t="shared" si="7"/>
        <v>4</v>
      </c>
      <c r="AG8" s="144">
        <f t="shared" si="8"/>
        <v>55</v>
      </c>
      <c r="AH8" s="198">
        <v>3</v>
      </c>
      <c r="AI8" s="119"/>
      <c r="AJ8" s="141">
        <f t="shared" si="9"/>
        <v>55</v>
      </c>
      <c r="AK8" s="141" t="str">
        <f t="shared" si="10"/>
        <v/>
      </c>
      <c r="AL8" s="141" t="str">
        <f t="shared" si="11"/>
        <v/>
      </c>
    </row>
    <row r="9" spans="1:38" s="109" customFormat="1" ht="12.75">
      <c r="A9" s="117" t="s">
        <v>115</v>
      </c>
      <c r="B9" s="118" t="s">
        <v>101</v>
      </c>
      <c r="C9" s="113" t="s">
        <v>68</v>
      </c>
      <c r="D9" s="193">
        <v>98</v>
      </c>
      <c r="E9" s="194">
        <f t="shared" si="0"/>
        <v>15</v>
      </c>
      <c r="F9" s="195"/>
      <c r="G9" s="144" t="str">
        <f t="shared" si="1"/>
        <v/>
      </c>
      <c r="H9" s="140"/>
      <c r="I9" s="144" t="str">
        <f t="shared" si="2"/>
        <v/>
      </c>
      <c r="J9" s="196"/>
      <c r="K9" s="144" t="str">
        <f>IF(ISBLANK(J9),"",VLOOKUP(J9,Po_500_m,2))</f>
        <v/>
      </c>
      <c r="L9" s="142">
        <v>3470</v>
      </c>
      <c r="M9" s="144">
        <f t="shared" si="3"/>
        <v>18</v>
      </c>
      <c r="N9" s="142"/>
      <c r="O9" s="144" t="str">
        <f>IF(ISBLANK(N9),"",VLOOKUP(N9,Po_1_km_marche,2))</f>
        <v/>
      </c>
      <c r="P9" s="143">
        <v>308</v>
      </c>
      <c r="Q9" s="144">
        <f t="shared" si="4"/>
        <v>13</v>
      </c>
      <c r="R9" s="143"/>
      <c r="S9" s="144" t="str">
        <f>IF(ISBLANK(R9),"",VLOOKUP(R9,Po_Triple_saut,2))</f>
        <v/>
      </c>
      <c r="T9" s="143"/>
      <c r="U9" s="144" t="str">
        <f>IF(ISBLANK(T9),"",VLOOKUP(T9,Po_Hauteur,2))</f>
        <v/>
      </c>
      <c r="V9" s="143"/>
      <c r="W9" s="144"/>
      <c r="X9" s="143"/>
      <c r="Y9" s="144"/>
      <c r="Z9" s="197"/>
      <c r="AA9" s="144"/>
      <c r="AB9" s="197">
        <v>662</v>
      </c>
      <c r="AC9" s="144">
        <f t="shared" si="5"/>
        <v>5</v>
      </c>
      <c r="AD9" s="197"/>
      <c r="AE9" s="144" t="str">
        <f t="shared" si="6"/>
        <v/>
      </c>
      <c r="AF9" s="207">
        <f t="shared" si="7"/>
        <v>4</v>
      </c>
      <c r="AG9" s="144">
        <f t="shared" si="8"/>
        <v>51</v>
      </c>
      <c r="AH9" s="198">
        <v>5</v>
      </c>
      <c r="AI9" s="119"/>
      <c r="AJ9" s="141">
        <f t="shared" si="9"/>
        <v>51</v>
      </c>
      <c r="AK9" s="141" t="str">
        <f t="shared" si="10"/>
        <v/>
      </c>
      <c r="AL9" s="141" t="str">
        <f t="shared" si="11"/>
        <v/>
      </c>
    </row>
    <row r="10" spans="1:38" s="109" customFormat="1" ht="12.75">
      <c r="A10" s="114" t="s">
        <v>198</v>
      </c>
      <c r="B10" s="113" t="s">
        <v>199</v>
      </c>
      <c r="C10" s="112" t="s">
        <v>70</v>
      </c>
      <c r="D10" s="193">
        <v>99</v>
      </c>
      <c r="E10" s="194">
        <f t="shared" si="0"/>
        <v>14</v>
      </c>
      <c r="F10" s="195"/>
      <c r="G10" s="144" t="str">
        <f t="shared" si="1"/>
        <v/>
      </c>
      <c r="H10" s="140"/>
      <c r="I10" s="144" t="str">
        <f t="shared" si="2"/>
        <v/>
      </c>
      <c r="J10" s="196"/>
      <c r="K10" s="144" t="str">
        <f>IF(ISBLANK(J10),"",VLOOKUP(J10,Po_500_m,2))</f>
        <v/>
      </c>
      <c r="L10" s="142">
        <v>3450</v>
      </c>
      <c r="M10" s="144">
        <f t="shared" si="3"/>
        <v>19</v>
      </c>
      <c r="N10" s="142"/>
      <c r="O10" s="144" t="str">
        <f>IF(ISBLANK(N10),"",VLOOKUP(N10,Po_1_km_marche,2))</f>
        <v/>
      </c>
      <c r="P10" s="143">
        <v>299</v>
      </c>
      <c r="Q10" s="144">
        <f t="shared" si="4"/>
        <v>12</v>
      </c>
      <c r="R10" s="143"/>
      <c r="S10" s="144" t="str">
        <f>IF(ISBLANK(R10),"",VLOOKUP(R10,Po_Triple_saut,2))</f>
        <v/>
      </c>
      <c r="T10" s="143"/>
      <c r="U10" s="144" t="str">
        <f>IF(ISBLANK(T10),"",VLOOKUP(T10,Po_Hauteur,2))</f>
        <v/>
      </c>
      <c r="V10" s="143"/>
      <c r="W10" s="144" t="str">
        <f>IF(ISBLANK(V10),"",VLOOKUP(V10,Po_Perche,2))</f>
        <v/>
      </c>
      <c r="X10" s="143"/>
      <c r="Y10" s="144" t="str">
        <f>IF(ISBLANK(X10),"",VLOOKUP(X10,Po_Poids,2))</f>
        <v/>
      </c>
      <c r="Z10" s="197"/>
      <c r="AA10" s="144" t="str">
        <f>IF(ISBLANK(Z10),"",VLOOKUP(Z10,Po_Disque,2))</f>
        <v/>
      </c>
      <c r="AB10" s="197">
        <v>0</v>
      </c>
      <c r="AC10" s="144">
        <f t="shared" si="5"/>
        <v>1</v>
      </c>
      <c r="AD10" s="197"/>
      <c r="AE10" s="144" t="str">
        <f t="shared" si="6"/>
        <v/>
      </c>
      <c r="AF10" s="207">
        <f t="shared" si="7"/>
        <v>4</v>
      </c>
      <c r="AG10" s="144">
        <f t="shared" si="8"/>
        <v>46</v>
      </c>
      <c r="AH10" s="198">
        <v>6</v>
      </c>
      <c r="AI10" s="119"/>
      <c r="AJ10" s="141" t="str">
        <f t="shared" si="9"/>
        <v/>
      </c>
      <c r="AK10" s="141" t="str">
        <f t="shared" si="10"/>
        <v/>
      </c>
      <c r="AL10" s="141">
        <f t="shared" si="11"/>
        <v>46</v>
      </c>
    </row>
    <row r="11" spans="1:38" s="109" customFormat="1" ht="12.75">
      <c r="A11" s="117" t="s">
        <v>104</v>
      </c>
      <c r="B11" s="118" t="s">
        <v>116</v>
      </c>
      <c r="C11" s="113" t="s">
        <v>68</v>
      </c>
      <c r="D11" s="193">
        <v>108</v>
      </c>
      <c r="E11" s="194">
        <f t="shared" si="0"/>
        <v>11</v>
      </c>
      <c r="F11" s="195"/>
      <c r="G11" s="144" t="str">
        <f t="shared" si="1"/>
        <v/>
      </c>
      <c r="H11" s="140"/>
      <c r="I11" s="144" t="str">
        <f t="shared" si="2"/>
        <v/>
      </c>
      <c r="J11" s="196"/>
      <c r="K11" s="144" t="str">
        <f>IF(ISBLANK(J11),"",VLOOKUP(J11,Po_500_m,2))</f>
        <v/>
      </c>
      <c r="L11" s="142">
        <v>4040</v>
      </c>
      <c r="M11" s="144">
        <f t="shared" si="3"/>
        <v>15</v>
      </c>
      <c r="N11" s="142"/>
      <c r="O11" s="144" t="str">
        <f>IF(ISBLANK(N11),"",VLOOKUP(N11,Po_1_km_marche,2))</f>
        <v/>
      </c>
      <c r="P11" s="143">
        <v>258</v>
      </c>
      <c r="Q11" s="144">
        <f t="shared" si="4"/>
        <v>8</v>
      </c>
      <c r="R11" s="143"/>
      <c r="S11" s="144" t="str">
        <f>IF(ISBLANK(R11),"",VLOOKUP(R11,Po_Triple_saut,2))</f>
        <v/>
      </c>
      <c r="T11" s="143"/>
      <c r="U11" s="144" t="str">
        <f>IF(ISBLANK(T11),"",VLOOKUP(T11,Po_Hauteur,2))</f>
        <v/>
      </c>
      <c r="V11" s="143"/>
      <c r="W11" s="144"/>
      <c r="X11" s="143"/>
      <c r="Y11" s="144"/>
      <c r="Z11" s="197"/>
      <c r="AA11" s="144"/>
      <c r="AB11" s="197">
        <v>1090</v>
      </c>
      <c r="AC11" s="144">
        <f t="shared" si="5"/>
        <v>12</v>
      </c>
      <c r="AD11" s="197"/>
      <c r="AE11" s="144" t="str">
        <f t="shared" si="6"/>
        <v/>
      </c>
      <c r="AF11" s="207">
        <f t="shared" si="7"/>
        <v>4</v>
      </c>
      <c r="AG11" s="144">
        <f t="shared" si="8"/>
        <v>46</v>
      </c>
      <c r="AH11" s="198">
        <v>6</v>
      </c>
      <c r="AI11" s="119"/>
      <c r="AJ11" s="141">
        <f t="shared" si="9"/>
        <v>46</v>
      </c>
      <c r="AK11" s="141" t="str">
        <f t="shared" si="10"/>
        <v/>
      </c>
      <c r="AL11" s="141" t="str">
        <f t="shared" si="11"/>
        <v/>
      </c>
    </row>
    <row r="12" spans="1:38" s="109" customFormat="1" ht="12.75">
      <c r="A12" s="114" t="s">
        <v>126</v>
      </c>
      <c r="B12" s="113" t="s">
        <v>127</v>
      </c>
      <c r="C12" s="112" t="s">
        <v>68</v>
      </c>
      <c r="D12" s="193">
        <v>104</v>
      </c>
      <c r="E12" s="194">
        <f t="shared" si="0"/>
        <v>12</v>
      </c>
      <c r="F12" s="195"/>
      <c r="G12" s="144" t="str">
        <f t="shared" si="1"/>
        <v/>
      </c>
      <c r="H12" s="140"/>
      <c r="I12" s="144" t="str">
        <f t="shared" si="2"/>
        <v/>
      </c>
      <c r="J12" s="196"/>
      <c r="K12" s="144" t="str">
        <f>IF(ISBLANK(J12),"",VLOOKUP(J12,Po_500_m,2))</f>
        <v/>
      </c>
      <c r="L12" s="142">
        <v>4430</v>
      </c>
      <c r="M12" s="144">
        <f t="shared" si="3"/>
        <v>9</v>
      </c>
      <c r="N12" s="142"/>
      <c r="O12" s="144" t="str">
        <f>IF(ISBLANK(N12),"",VLOOKUP(N12,Po_1_km_marche,2))</f>
        <v/>
      </c>
      <c r="P12" s="143">
        <v>309</v>
      </c>
      <c r="Q12" s="144">
        <f t="shared" si="4"/>
        <v>13</v>
      </c>
      <c r="R12" s="143"/>
      <c r="S12" s="144" t="str">
        <f>IF(ISBLANK(R12),"",VLOOKUP(R12,Po_Triple_saut,2))</f>
        <v/>
      </c>
      <c r="T12" s="143"/>
      <c r="U12" s="144" t="str">
        <f>IF(ISBLANK(T12),"",VLOOKUP(T12,Po_Hauteur,2))</f>
        <v/>
      </c>
      <c r="V12" s="143"/>
      <c r="W12" s="144"/>
      <c r="X12" s="143"/>
      <c r="Y12" s="144"/>
      <c r="Z12" s="197"/>
      <c r="AA12" s="144"/>
      <c r="AB12" s="197">
        <v>926</v>
      </c>
      <c r="AC12" s="144">
        <f t="shared" si="5"/>
        <v>10</v>
      </c>
      <c r="AD12" s="197"/>
      <c r="AE12" s="144" t="str">
        <f t="shared" si="6"/>
        <v/>
      </c>
      <c r="AF12" s="207">
        <f t="shared" si="7"/>
        <v>4</v>
      </c>
      <c r="AG12" s="144">
        <f t="shared" si="8"/>
        <v>44</v>
      </c>
      <c r="AH12" s="198">
        <v>8</v>
      </c>
      <c r="AI12" s="119"/>
      <c r="AJ12" s="141">
        <f t="shared" si="9"/>
        <v>44</v>
      </c>
      <c r="AK12" s="141" t="str">
        <f t="shared" si="10"/>
        <v/>
      </c>
      <c r="AL12" s="141" t="str">
        <f t="shared" si="11"/>
        <v/>
      </c>
    </row>
    <row r="13" spans="1:38" s="109" customFormat="1" ht="12.75">
      <c r="A13" s="114" t="s">
        <v>160</v>
      </c>
      <c r="B13" s="113" t="s">
        <v>161</v>
      </c>
      <c r="C13" s="112" t="s">
        <v>77</v>
      </c>
      <c r="D13" s="193">
        <v>97</v>
      </c>
      <c r="E13" s="194">
        <f t="shared" si="0"/>
        <v>15</v>
      </c>
      <c r="F13" s="195"/>
      <c r="G13" s="144" t="str">
        <f t="shared" si="1"/>
        <v/>
      </c>
      <c r="H13" s="140"/>
      <c r="I13" s="144" t="str">
        <f t="shared" si="2"/>
        <v/>
      </c>
      <c r="J13" s="196"/>
      <c r="K13" s="144"/>
      <c r="L13" s="142">
        <v>4370</v>
      </c>
      <c r="M13" s="144">
        <f t="shared" si="3"/>
        <v>10</v>
      </c>
      <c r="N13" s="142"/>
      <c r="O13" s="144"/>
      <c r="P13" s="143">
        <v>304</v>
      </c>
      <c r="Q13" s="144">
        <f t="shared" si="4"/>
        <v>13</v>
      </c>
      <c r="R13" s="143"/>
      <c r="S13" s="144"/>
      <c r="T13" s="143"/>
      <c r="U13" s="144"/>
      <c r="V13" s="143"/>
      <c r="W13" s="144"/>
      <c r="X13" s="143"/>
      <c r="Y13" s="144"/>
      <c r="Z13" s="197"/>
      <c r="AA13" s="144"/>
      <c r="AB13" s="197">
        <v>681</v>
      </c>
      <c r="AC13" s="144">
        <f t="shared" si="5"/>
        <v>5</v>
      </c>
      <c r="AD13" s="197"/>
      <c r="AE13" s="144" t="str">
        <f t="shared" si="6"/>
        <v/>
      </c>
      <c r="AF13" s="207">
        <f t="shared" si="7"/>
        <v>4</v>
      </c>
      <c r="AG13" s="144">
        <f t="shared" si="8"/>
        <v>43</v>
      </c>
      <c r="AH13" s="198">
        <v>9</v>
      </c>
      <c r="AI13" s="119"/>
      <c r="AJ13" s="141" t="str">
        <f t="shared" si="9"/>
        <v/>
      </c>
      <c r="AK13" s="141">
        <f t="shared" si="10"/>
        <v>43</v>
      </c>
      <c r="AL13" s="141" t="str">
        <f t="shared" si="11"/>
        <v/>
      </c>
    </row>
    <row r="14" spans="1:38">
      <c r="A14" s="117" t="s">
        <v>218</v>
      </c>
      <c r="B14" s="118" t="s">
        <v>146</v>
      </c>
      <c r="C14" s="113" t="s">
        <v>68</v>
      </c>
      <c r="D14" s="193">
        <v>111</v>
      </c>
      <c r="E14" s="194">
        <f t="shared" si="0"/>
        <v>10</v>
      </c>
      <c r="F14" s="195"/>
      <c r="G14" s="144" t="str">
        <f t="shared" si="1"/>
        <v/>
      </c>
      <c r="H14" s="140"/>
      <c r="I14" s="144" t="str">
        <f t="shared" si="2"/>
        <v/>
      </c>
      <c r="J14" s="196"/>
      <c r="K14" s="144" t="str">
        <f>IF(ISBLANK(J14),"",VLOOKUP(J14,Po_500_m,2))</f>
        <v/>
      </c>
      <c r="L14" s="142">
        <v>4240</v>
      </c>
      <c r="M14" s="144">
        <f t="shared" si="3"/>
        <v>11</v>
      </c>
      <c r="N14" s="142"/>
      <c r="O14" s="144" t="str">
        <f>IF(ISBLANK(N14),"",VLOOKUP(N14,Po_1_km_marche,2))</f>
        <v/>
      </c>
      <c r="P14" s="143">
        <v>267</v>
      </c>
      <c r="Q14" s="144">
        <f t="shared" si="4"/>
        <v>9</v>
      </c>
      <c r="R14" s="143"/>
      <c r="S14" s="144" t="str">
        <f>IF(ISBLANK(R14),"",VLOOKUP(R14,Po_Triple_saut,2))</f>
        <v/>
      </c>
      <c r="T14" s="143"/>
      <c r="U14" s="144" t="str">
        <f>IF(ISBLANK(T14),"",VLOOKUP(T14,Po_Hauteur,2))</f>
        <v/>
      </c>
      <c r="V14" s="143"/>
      <c r="W14" s="144"/>
      <c r="X14" s="143"/>
      <c r="Y14" s="144"/>
      <c r="Z14" s="197"/>
      <c r="AA14" s="144"/>
      <c r="AB14" s="197">
        <v>967</v>
      </c>
      <c r="AC14" s="144">
        <f t="shared" si="5"/>
        <v>11</v>
      </c>
      <c r="AD14" s="197"/>
      <c r="AE14" s="144" t="str">
        <f t="shared" si="6"/>
        <v/>
      </c>
      <c r="AF14" s="207">
        <f t="shared" si="7"/>
        <v>4</v>
      </c>
      <c r="AG14" s="144">
        <f t="shared" si="8"/>
        <v>41</v>
      </c>
      <c r="AH14" s="198">
        <v>10</v>
      </c>
      <c r="AI14" s="119"/>
      <c r="AJ14" s="141">
        <f t="shared" si="9"/>
        <v>41</v>
      </c>
      <c r="AK14" s="141" t="str">
        <f t="shared" si="10"/>
        <v/>
      </c>
      <c r="AL14" s="141" t="str">
        <f t="shared" si="11"/>
        <v/>
      </c>
    </row>
    <row r="15" spans="1:38">
      <c r="A15" s="114" t="s">
        <v>216</v>
      </c>
      <c r="B15" s="113" t="s">
        <v>116</v>
      </c>
      <c r="C15" s="112" t="s">
        <v>68</v>
      </c>
      <c r="D15" s="193">
        <v>103</v>
      </c>
      <c r="E15" s="194">
        <f t="shared" si="0"/>
        <v>12</v>
      </c>
      <c r="F15" s="195"/>
      <c r="G15" s="144" t="str">
        <f t="shared" si="1"/>
        <v/>
      </c>
      <c r="H15" s="140"/>
      <c r="I15" s="144" t="str">
        <f t="shared" si="2"/>
        <v/>
      </c>
      <c r="J15" s="196"/>
      <c r="K15" s="144" t="str">
        <f>IF(ISBLANK(J15),"",VLOOKUP(J15,Po_500_m,2))</f>
        <v/>
      </c>
      <c r="L15" s="142">
        <v>4100</v>
      </c>
      <c r="M15" s="144">
        <f t="shared" si="3"/>
        <v>14</v>
      </c>
      <c r="N15" s="142"/>
      <c r="O15" s="144" t="str">
        <f>IF(ISBLANK(N15),"",VLOOKUP(N15,Po_1_km_marche,2))</f>
        <v/>
      </c>
      <c r="P15" s="143">
        <v>284</v>
      </c>
      <c r="Q15" s="144">
        <f t="shared" si="4"/>
        <v>11</v>
      </c>
      <c r="R15" s="143"/>
      <c r="S15" s="144" t="str">
        <f>IF(ISBLANK(R15),"",VLOOKUP(R15,Po_Triple_saut,2))</f>
        <v/>
      </c>
      <c r="T15" s="143"/>
      <c r="U15" s="144" t="str">
        <f>IF(ISBLANK(T15),"",VLOOKUP(T15,Po_Hauteur,2))</f>
        <v/>
      </c>
      <c r="V15" s="143"/>
      <c r="W15" s="144"/>
      <c r="X15" s="143"/>
      <c r="Y15" s="144"/>
      <c r="Z15" s="197"/>
      <c r="AA15" s="144"/>
      <c r="AB15" s="197">
        <v>596</v>
      </c>
      <c r="AC15" s="144">
        <f t="shared" si="5"/>
        <v>3</v>
      </c>
      <c r="AD15" s="197"/>
      <c r="AE15" s="144" t="str">
        <f t="shared" si="6"/>
        <v/>
      </c>
      <c r="AF15" s="207">
        <f t="shared" si="7"/>
        <v>4</v>
      </c>
      <c r="AG15" s="144">
        <f t="shared" si="8"/>
        <v>40</v>
      </c>
      <c r="AH15" s="198">
        <v>11</v>
      </c>
      <c r="AI15" s="119"/>
      <c r="AJ15" s="141">
        <f t="shared" si="9"/>
        <v>40</v>
      </c>
      <c r="AK15" s="141" t="str">
        <f t="shared" si="10"/>
        <v/>
      </c>
      <c r="AL15" s="141" t="str">
        <f t="shared" si="11"/>
        <v/>
      </c>
    </row>
    <row r="16" spans="1:38">
      <c r="A16" s="114" t="s">
        <v>162</v>
      </c>
      <c r="B16" s="113" t="s">
        <v>163</v>
      </c>
      <c r="C16" s="112" t="s">
        <v>77</v>
      </c>
      <c r="D16" s="193">
        <v>114</v>
      </c>
      <c r="E16" s="194">
        <f t="shared" si="0"/>
        <v>9</v>
      </c>
      <c r="F16" s="195"/>
      <c r="G16" s="144" t="str">
        <f t="shared" si="1"/>
        <v/>
      </c>
      <c r="H16" s="140"/>
      <c r="I16" s="144" t="str">
        <f t="shared" si="2"/>
        <v/>
      </c>
      <c r="J16" s="196"/>
      <c r="K16" s="144"/>
      <c r="L16" s="142">
        <v>4440</v>
      </c>
      <c r="M16" s="144">
        <f t="shared" si="3"/>
        <v>9</v>
      </c>
      <c r="N16" s="142"/>
      <c r="O16" s="144"/>
      <c r="P16" s="143">
        <v>298</v>
      </c>
      <c r="Q16" s="144">
        <f t="shared" si="4"/>
        <v>12</v>
      </c>
      <c r="R16" s="143"/>
      <c r="S16" s="144"/>
      <c r="T16" s="143"/>
      <c r="U16" s="144"/>
      <c r="V16" s="143"/>
      <c r="W16" s="144"/>
      <c r="X16" s="143"/>
      <c r="Y16" s="144"/>
      <c r="Z16" s="197"/>
      <c r="AA16" s="144"/>
      <c r="AB16" s="197">
        <v>932</v>
      </c>
      <c r="AC16" s="144">
        <f t="shared" si="5"/>
        <v>10</v>
      </c>
      <c r="AD16" s="197"/>
      <c r="AE16" s="144" t="str">
        <f t="shared" si="6"/>
        <v/>
      </c>
      <c r="AF16" s="207">
        <f t="shared" si="7"/>
        <v>4</v>
      </c>
      <c r="AG16" s="144">
        <f t="shared" si="8"/>
        <v>40</v>
      </c>
      <c r="AH16" s="198">
        <v>11</v>
      </c>
      <c r="AI16" s="119"/>
      <c r="AJ16" s="141" t="str">
        <f t="shared" si="9"/>
        <v/>
      </c>
      <c r="AK16" s="141">
        <f t="shared" si="10"/>
        <v>40</v>
      </c>
      <c r="AL16" s="141" t="str">
        <f t="shared" si="11"/>
        <v/>
      </c>
    </row>
    <row r="17" spans="1:38">
      <c r="A17" s="114" t="s">
        <v>110</v>
      </c>
      <c r="B17" s="113" t="s">
        <v>111</v>
      </c>
      <c r="C17" s="112" t="s">
        <v>68</v>
      </c>
      <c r="D17" s="193">
        <v>109</v>
      </c>
      <c r="E17" s="194">
        <f t="shared" si="0"/>
        <v>10</v>
      </c>
      <c r="F17" s="195"/>
      <c r="G17" s="144" t="str">
        <f t="shared" si="1"/>
        <v/>
      </c>
      <c r="H17" s="140"/>
      <c r="I17" s="144" t="str">
        <f t="shared" si="2"/>
        <v/>
      </c>
      <c r="J17" s="196"/>
      <c r="K17" s="144" t="str">
        <f>IF(ISBLANK(J17),"",VLOOKUP(J17,Po_500_m,2))</f>
        <v/>
      </c>
      <c r="L17" s="142">
        <v>4450</v>
      </c>
      <c r="M17" s="144">
        <f t="shared" si="3"/>
        <v>9</v>
      </c>
      <c r="N17" s="142"/>
      <c r="O17" s="144" t="str">
        <f>IF(ISBLANK(N17),"",VLOOKUP(N17,Po_1_km_marche,2))</f>
        <v/>
      </c>
      <c r="P17" s="143">
        <v>277</v>
      </c>
      <c r="Q17" s="144">
        <f t="shared" si="4"/>
        <v>10</v>
      </c>
      <c r="R17" s="143"/>
      <c r="S17" s="144" t="str">
        <f>IF(ISBLANK(R17),"",VLOOKUP(R17,Po_Triple_saut,2))</f>
        <v/>
      </c>
      <c r="T17" s="143"/>
      <c r="U17" s="144" t="str">
        <f>IF(ISBLANK(T17),"",VLOOKUP(T17,Po_Hauteur,2))</f>
        <v/>
      </c>
      <c r="V17" s="143"/>
      <c r="W17" s="144"/>
      <c r="X17" s="143"/>
      <c r="Y17" s="144"/>
      <c r="Z17" s="197"/>
      <c r="AA17" s="144"/>
      <c r="AB17" s="197">
        <v>738</v>
      </c>
      <c r="AC17" s="144">
        <f t="shared" si="5"/>
        <v>6</v>
      </c>
      <c r="AD17" s="197"/>
      <c r="AE17" s="144" t="str">
        <f t="shared" si="6"/>
        <v/>
      </c>
      <c r="AF17" s="207">
        <f t="shared" si="7"/>
        <v>4</v>
      </c>
      <c r="AG17" s="144">
        <f t="shared" si="8"/>
        <v>35</v>
      </c>
      <c r="AH17" s="198">
        <v>13</v>
      </c>
      <c r="AI17" s="119"/>
      <c r="AJ17" s="141">
        <f t="shared" si="9"/>
        <v>35</v>
      </c>
      <c r="AK17" s="141" t="str">
        <f t="shared" si="10"/>
        <v/>
      </c>
      <c r="AL17" s="141" t="str">
        <f t="shared" si="11"/>
        <v/>
      </c>
    </row>
    <row r="18" spans="1:38">
      <c r="A18" s="114" t="s">
        <v>215</v>
      </c>
      <c r="B18" s="113" t="s">
        <v>116</v>
      </c>
      <c r="C18" s="112" t="s">
        <v>68</v>
      </c>
      <c r="D18" s="193">
        <v>116</v>
      </c>
      <c r="E18" s="194">
        <f t="shared" si="0"/>
        <v>8</v>
      </c>
      <c r="F18" s="195"/>
      <c r="G18" s="144"/>
      <c r="H18" s="140"/>
      <c r="I18" s="144" t="str">
        <f t="shared" si="2"/>
        <v/>
      </c>
      <c r="J18" s="196"/>
      <c r="K18" s="144"/>
      <c r="L18" s="142">
        <v>5330</v>
      </c>
      <c r="M18" s="144">
        <f t="shared" si="3"/>
        <v>3</v>
      </c>
      <c r="N18" s="142"/>
      <c r="O18" s="144" t="str">
        <f>IF(ISBLANK(N18),"",VLOOKUP(N18,Po_1_km_marche,2))</f>
        <v/>
      </c>
      <c r="P18" s="143">
        <v>210</v>
      </c>
      <c r="Q18" s="144">
        <f t="shared" si="4"/>
        <v>4</v>
      </c>
      <c r="R18" s="143"/>
      <c r="S18" s="144" t="str">
        <f>IF(ISBLANK(R18),"",VLOOKUP(R18,Po_Triple_saut,2))</f>
        <v/>
      </c>
      <c r="T18" s="143"/>
      <c r="U18" s="144"/>
      <c r="V18" s="143"/>
      <c r="W18" s="144"/>
      <c r="X18" s="143"/>
      <c r="Y18" s="144"/>
      <c r="Z18" s="197"/>
      <c r="AA18" s="144"/>
      <c r="AB18" s="197">
        <v>622</v>
      </c>
      <c r="AC18" s="144">
        <f t="shared" si="5"/>
        <v>4</v>
      </c>
      <c r="AD18" s="197"/>
      <c r="AE18" s="144" t="str">
        <f t="shared" si="6"/>
        <v/>
      </c>
      <c r="AF18" s="207">
        <f t="shared" si="7"/>
        <v>4</v>
      </c>
      <c r="AG18" s="144">
        <f t="shared" si="8"/>
        <v>19</v>
      </c>
      <c r="AH18" s="198">
        <v>14</v>
      </c>
      <c r="AI18" s="119"/>
      <c r="AJ18" s="141">
        <f t="shared" si="9"/>
        <v>19</v>
      </c>
      <c r="AK18" s="141" t="str">
        <f t="shared" si="10"/>
        <v/>
      </c>
      <c r="AL18" s="141" t="str">
        <f t="shared" si="11"/>
        <v/>
      </c>
    </row>
    <row r="21" spans="1:38">
      <c r="AI21" s="203" t="s">
        <v>2</v>
      </c>
      <c r="AJ21" s="151">
        <f>SUM(AJ5:AJ18)</f>
        <v>501</v>
      </c>
      <c r="AK21" s="151">
        <f>SUM(AK5:AK18)</f>
        <v>83</v>
      </c>
      <c r="AL21" s="151">
        <f>SUM(AL5:AL18)</f>
        <v>46</v>
      </c>
    </row>
    <row r="22" spans="1:38">
      <c r="AI22" s="204"/>
      <c r="AJ22" s="152"/>
      <c r="AK22" s="152"/>
      <c r="AL22" s="152"/>
    </row>
    <row r="23" spans="1:38">
      <c r="AI23" s="203" t="s">
        <v>74</v>
      </c>
      <c r="AJ23" s="153">
        <f>COUNTIF($C$5:$C18,AJ3)</f>
        <v>11</v>
      </c>
      <c r="AK23" s="153">
        <f>COUNTIF($C$5:$C18,AK3)</f>
        <v>2</v>
      </c>
      <c r="AL23" s="153">
        <f>COUNTIF($C$5:$C18,AL3)</f>
        <v>1</v>
      </c>
    </row>
    <row r="24" spans="1:38">
      <c r="AI24" s="111"/>
      <c r="AJ24" s="146"/>
      <c r="AK24" s="146"/>
      <c r="AL24" s="146"/>
    </row>
    <row r="25" spans="1:38">
      <c r="AI25" s="205" t="s">
        <v>86</v>
      </c>
      <c r="AJ25" s="153">
        <v>1</v>
      </c>
      <c r="AK25" s="153">
        <v>2</v>
      </c>
      <c r="AL25" s="153">
        <v>3</v>
      </c>
    </row>
  </sheetData>
  <sheetProtection selectLockedCells="1" selectUnlockedCells="1"/>
  <autoFilter ref="A4:AL18">
    <sortState ref="A6:AL18">
      <sortCondition descending="1" ref="AG4:AG18"/>
    </sortState>
  </autoFilter>
  <mergeCells count="5">
    <mergeCell ref="A1:AH1"/>
    <mergeCell ref="A2:AH2"/>
    <mergeCell ref="A3:A4"/>
    <mergeCell ref="B3:B4"/>
    <mergeCell ref="C3:C4"/>
  </mergeCells>
  <printOptions horizontalCentered="1"/>
  <pageMargins left="0.19652777777777777" right="0.19652777777777777" top="0.78749999999999998" bottom="0.78749999999999998" header="0.31527777777777777" footer="0.51180555555555551"/>
  <pageSetup paperSize="9" scale="60" firstPageNumber="0" orientation="portrait" horizontalDpi="300" verticalDpi="300" r:id="rId1"/>
  <headerFooter alignWithMargins="0">
    <oddHeader>&amp;L&amp;"Times New Roman,Gras"FSGT Ile de France &amp;C&amp;"Times New Roman,Gras"&amp;14CHALLENGE GUIMIER JEUNES1er tour</oddHeader>
    <oddFooter>&amp;CPage &amp;P de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AJ17"/>
  <sheetViews>
    <sheetView showZeros="0" zoomScale="75" zoomScaleNormal="75" workbookViewId="0">
      <selection activeCell="AG17" sqref="AG17"/>
    </sheetView>
  </sheetViews>
  <sheetFormatPr baseColWidth="10" defaultColWidth="10.125" defaultRowHeight="15"/>
  <cols>
    <col min="1" max="1" width="18.25" style="119" bestFit="1" customWidth="1"/>
    <col min="2" max="2" width="11.625" style="119" bestFit="1" customWidth="1"/>
    <col min="3" max="3" width="7.125" style="119" bestFit="1" customWidth="1"/>
    <col min="4" max="4" width="5.75" style="168" bestFit="1" customWidth="1"/>
    <col min="5" max="5" width="3.625" style="169" bestFit="1" customWidth="1"/>
    <col min="6" max="6" width="6.625" style="169" hidden="1" customWidth="1"/>
    <col min="7" max="7" width="3.625" style="169" hidden="1" customWidth="1"/>
    <col min="8" max="8" width="9.25" style="168" hidden="1" customWidth="1"/>
    <col min="9" max="9" width="3.625" style="169" hidden="1" customWidth="1"/>
    <col min="10" max="10" width="7.75" style="170" bestFit="1" customWidth="1"/>
    <col min="11" max="11" width="3.625" style="169" bestFit="1" customWidth="1"/>
    <col min="12" max="12" width="12.625" style="170" hidden="1" customWidth="1"/>
    <col min="13" max="13" width="3.625" style="169" hidden="1" customWidth="1"/>
    <col min="14" max="14" width="10.25" style="171" hidden="1" customWidth="1"/>
    <col min="15" max="15" width="3.625" style="169" hidden="1" customWidth="1"/>
    <col min="16" max="16" width="11.5" style="171" hidden="1" customWidth="1"/>
    <col min="17" max="17" width="3.625" style="169" hidden="1" customWidth="1"/>
    <col min="18" max="18" width="8.75" style="171" bestFit="1" customWidth="1"/>
    <col min="19" max="19" width="3.625" style="169" bestFit="1" customWidth="1"/>
    <col min="20" max="20" width="8.125" style="171" hidden="1" customWidth="1"/>
    <col min="21" max="21" width="3.625" style="169" hidden="1" customWidth="1"/>
    <col min="22" max="22" width="6.625" style="171" bestFit="1" customWidth="1"/>
    <col min="23" max="23" width="3.625" style="169" bestFit="1" customWidth="1"/>
    <col min="24" max="24" width="7.75" style="171" hidden="1" customWidth="1"/>
    <col min="25" max="25" width="3.625" style="169" hidden="1" customWidth="1"/>
    <col min="26" max="26" width="8.125" style="171" hidden="1" customWidth="1"/>
    <col min="27" max="27" width="3.625" style="169" hidden="1" customWidth="1"/>
    <col min="28" max="28" width="9" style="171" hidden="1" customWidth="1"/>
    <col min="29" max="29" width="3.625" style="169" hidden="1" customWidth="1"/>
    <col min="30" max="30" width="7" style="209" bestFit="1" customWidth="1"/>
    <col min="31" max="31" width="7.75" style="169" customWidth="1"/>
    <col min="32" max="32" width="7.75" style="169" bestFit="1" customWidth="1"/>
    <col min="33" max="33" width="13.125" style="110" bestFit="1" customWidth="1"/>
    <col min="34" max="34" width="5.5" style="137" bestFit="1" customWidth="1"/>
    <col min="35" max="35" width="5.25" style="137" bestFit="1" customWidth="1"/>
    <col min="36" max="36" width="4.625" style="137" bestFit="1" customWidth="1"/>
    <col min="37" max="16384" width="10.125" style="110"/>
  </cols>
  <sheetData>
    <row r="1" spans="1:36" s="108" customFormat="1" ht="27">
      <c r="A1" s="222" t="s">
        <v>62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</row>
    <row r="2" spans="1:36" s="104" customFormat="1" ht="27.75" thickBot="1">
      <c r="A2" s="220"/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  <c r="AG2" s="108"/>
      <c r="AH2" s="108"/>
      <c r="AI2" s="108"/>
      <c r="AJ2" s="108"/>
    </row>
    <row r="3" spans="1:36" s="180" customFormat="1" ht="13.5" thickBot="1">
      <c r="A3" s="223" t="s">
        <v>1</v>
      </c>
      <c r="B3" s="223" t="s">
        <v>80</v>
      </c>
      <c r="C3" s="223" t="s">
        <v>79</v>
      </c>
      <c r="D3" s="174" t="s">
        <v>22</v>
      </c>
      <c r="E3" s="173"/>
      <c r="F3" s="174" t="s">
        <v>23</v>
      </c>
      <c r="G3" s="174"/>
      <c r="H3" s="175" t="s">
        <v>6</v>
      </c>
      <c r="I3" s="174"/>
      <c r="J3" s="176" t="s">
        <v>24</v>
      </c>
      <c r="K3" s="177"/>
      <c r="L3" s="176" t="s">
        <v>25</v>
      </c>
      <c r="M3" s="177"/>
      <c r="N3" s="176" t="s">
        <v>10</v>
      </c>
      <c r="O3" s="177"/>
      <c r="P3" s="176" t="s">
        <v>164</v>
      </c>
      <c r="Q3" s="177"/>
      <c r="R3" s="172" t="s">
        <v>19</v>
      </c>
      <c r="S3" s="173"/>
      <c r="T3" s="174" t="s">
        <v>20</v>
      </c>
      <c r="U3" s="173"/>
      <c r="V3" s="176" t="s">
        <v>9</v>
      </c>
      <c r="W3" s="177"/>
      <c r="X3" s="172" t="s">
        <v>26</v>
      </c>
      <c r="Y3" s="173"/>
      <c r="Z3" s="172" t="s">
        <v>21</v>
      </c>
      <c r="AA3" s="178"/>
      <c r="AB3" s="175" t="s">
        <v>13</v>
      </c>
      <c r="AC3" s="173"/>
      <c r="AD3" s="210" t="s">
        <v>169</v>
      </c>
      <c r="AE3" s="179" t="s">
        <v>64</v>
      </c>
      <c r="AF3" s="179" t="s">
        <v>14</v>
      </c>
      <c r="AH3" s="181" t="s">
        <v>68</v>
      </c>
      <c r="AI3" s="181" t="s">
        <v>77</v>
      </c>
      <c r="AJ3" s="181" t="s">
        <v>70</v>
      </c>
    </row>
    <row r="4" spans="1:36" s="109" customFormat="1" ht="12.75">
      <c r="A4" s="223"/>
      <c r="B4" s="223"/>
      <c r="C4" s="223"/>
      <c r="D4" s="183" t="s">
        <v>3</v>
      </c>
      <c r="E4" s="182" t="s">
        <v>2</v>
      </c>
      <c r="F4" s="183" t="s">
        <v>3</v>
      </c>
      <c r="G4" s="184" t="s">
        <v>2</v>
      </c>
      <c r="H4" s="185" t="s">
        <v>3</v>
      </c>
      <c r="I4" s="184" t="s">
        <v>2</v>
      </c>
      <c r="J4" s="186" t="s">
        <v>3</v>
      </c>
      <c r="K4" s="182" t="s">
        <v>2</v>
      </c>
      <c r="L4" s="186" t="s">
        <v>3</v>
      </c>
      <c r="M4" s="182" t="s">
        <v>2</v>
      </c>
      <c r="N4" s="187" t="s">
        <v>3</v>
      </c>
      <c r="O4" s="182" t="s">
        <v>2</v>
      </c>
      <c r="P4" s="187" t="s">
        <v>3</v>
      </c>
      <c r="Q4" s="182" t="s">
        <v>2</v>
      </c>
      <c r="R4" s="187" t="s">
        <v>3</v>
      </c>
      <c r="S4" s="188" t="s">
        <v>2</v>
      </c>
      <c r="T4" s="189" t="s">
        <v>3</v>
      </c>
      <c r="U4" s="188" t="s">
        <v>2</v>
      </c>
      <c r="V4" s="187" t="s">
        <v>3</v>
      </c>
      <c r="W4" s="182" t="s">
        <v>2</v>
      </c>
      <c r="X4" s="189" t="s">
        <v>3</v>
      </c>
      <c r="Y4" s="184" t="s">
        <v>2</v>
      </c>
      <c r="Z4" s="187" t="s">
        <v>3</v>
      </c>
      <c r="AA4" s="190" t="s">
        <v>2</v>
      </c>
      <c r="AB4" s="191" t="s">
        <v>3</v>
      </c>
      <c r="AC4" s="184" t="s">
        <v>2</v>
      </c>
      <c r="AD4" s="211"/>
      <c r="AE4" s="192"/>
      <c r="AF4" s="192"/>
      <c r="AG4" s="180"/>
      <c r="AH4" s="161"/>
      <c r="AI4" s="161"/>
      <c r="AJ4" s="161"/>
    </row>
    <row r="5" spans="1:36" s="109" customFormat="1" ht="12.75">
      <c r="A5" s="114" t="s">
        <v>156</v>
      </c>
      <c r="B5" s="113" t="s">
        <v>132</v>
      </c>
      <c r="C5" s="113" t="s">
        <v>77</v>
      </c>
      <c r="D5" s="193">
        <v>96</v>
      </c>
      <c r="E5" s="194">
        <f t="shared" ref="E5:E11" si="0">IF(ISBLANK(D5),"",VLOOKUP(D5,BF_60_m,2))</f>
        <v>17</v>
      </c>
      <c r="F5" s="195"/>
      <c r="G5" s="144" t="str">
        <f t="shared" ref="G5:G11" si="1">IF(ISBLANK(F5),"",VLOOKUP(F5,BF_120_m,2))</f>
        <v/>
      </c>
      <c r="H5" s="140"/>
      <c r="I5" s="144" t="str">
        <f t="shared" ref="I5:I11" si="2">IF(ISBLANK(H5),"",VLOOKUP(H5,BF_50_m_H.,2))</f>
        <v/>
      </c>
      <c r="J5" s="142">
        <v>3000</v>
      </c>
      <c r="K5" s="144">
        <f t="shared" ref="K5:K11" si="3">IF(ISBLANK(J5),"",VLOOKUP(J5,BF_1000_m,2))</f>
        <v>25</v>
      </c>
      <c r="L5" s="142"/>
      <c r="M5" s="144" t="str">
        <f>IF(ISBLANK(L5),"",VLOOKUP(L5,BF_1_km_marche,2))</f>
        <v/>
      </c>
      <c r="N5" s="143"/>
      <c r="O5" s="144" t="str">
        <f t="shared" ref="O5:O11" si="4">IF(ISBLANK(N5),"",VLOOKUP(N5,BF_LONGUEUR,2))</f>
        <v/>
      </c>
      <c r="P5" s="143"/>
      <c r="Q5" s="144" t="str">
        <f>IF(ISBLANK(P5),"",VLOOKUP(P5,BF_Triple_saut,2))</f>
        <v/>
      </c>
      <c r="R5" s="143">
        <v>265</v>
      </c>
      <c r="S5" s="144">
        <f t="shared" ref="S5:S11" si="5">IF(ISBLANK(R5),"",VLOOKUP(R5,BF_HAUTEUR,2))</f>
        <v>25</v>
      </c>
      <c r="T5" s="143"/>
      <c r="U5" s="144" t="str">
        <f>IF(ISBLANK(T5),"",VLOOKUP(T5,BF_PERCHE,2))</f>
        <v/>
      </c>
      <c r="V5" s="143">
        <v>650</v>
      </c>
      <c r="W5" s="144">
        <f t="shared" ref="W5:W11" si="6">IF(ISBLANK(V5),"",VLOOKUP(V5,BF_POIDS,2))</f>
        <v>9</v>
      </c>
      <c r="X5" s="197"/>
      <c r="Y5" s="144" t="str">
        <f t="shared" ref="Y5:Y11" si="7">IF(ISBLANK(X5),"",VLOOKUP(X5,BF_DISQUE,2))</f>
        <v/>
      </c>
      <c r="Z5" s="197"/>
      <c r="AA5" s="144" t="str">
        <f t="shared" ref="AA5:AA11" si="8">IF(ISBLANK(Z5),"",VLOOKUP(Z5,BF_JAVELOT,2))</f>
        <v/>
      </c>
      <c r="AB5" s="197"/>
      <c r="AC5" s="144" t="str">
        <f t="shared" ref="AC5:AC11" si="9">IF(ISBLANK(AB5),"",VLOOKUP(AB5,BF_MARTEAU,2))</f>
        <v/>
      </c>
      <c r="AD5" s="207">
        <f t="shared" ref="AD5:AD11" si="10">IF(ISBLANK(C5),"",COUNTA(AB5,Z5,X5,V5,T5,R5,P5,N5,L5,J5,F5,D5,H5))</f>
        <v>4</v>
      </c>
      <c r="AE5" s="144">
        <f t="shared" ref="AE5:AE11" si="11">SUM(,AC5,AA5,Y5,W5,U5,S5,Q5,O5,M5,K5,I5,G5,E5)</f>
        <v>76</v>
      </c>
      <c r="AF5" s="198">
        <v>1</v>
      </c>
      <c r="AG5" s="119"/>
      <c r="AH5" s="141" t="str">
        <f t="shared" ref="AH5:AH11" si="12">IF($AH$3&lt;&gt;(C5),"",AE5)</f>
        <v/>
      </c>
      <c r="AI5" s="141">
        <f t="shared" ref="AI5:AI11" si="13">IF($AI$3&lt;&gt;(C5),"",AE5)</f>
        <v>76</v>
      </c>
      <c r="AJ5" s="141" t="str">
        <f t="shared" ref="AJ5:AJ11" si="14">IF($AJ$3&lt;&gt;(C5),"",AE5)</f>
        <v/>
      </c>
    </row>
    <row r="6" spans="1:36" s="109" customFormat="1" ht="12.75">
      <c r="A6" s="114" t="s">
        <v>186</v>
      </c>
      <c r="B6" s="113" t="s">
        <v>130</v>
      </c>
      <c r="C6" s="112" t="s">
        <v>70</v>
      </c>
      <c r="D6" s="193">
        <v>93</v>
      </c>
      <c r="E6" s="194">
        <f t="shared" si="0"/>
        <v>18</v>
      </c>
      <c r="F6" s="195"/>
      <c r="G6" s="144" t="str">
        <f t="shared" si="1"/>
        <v/>
      </c>
      <c r="H6" s="140"/>
      <c r="I6" s="144" t="str">
        <f t="shared" si="2"/>
        <v/>
      </c>
      <c r="J6" s="142">
        <v>4080</v>
      </c>
      <c r="K6" s="144">
        <f t="shared" si="3"/>
        <v>14</v>
      </c>
      <c r="L6" s="142"/>
      <c r="M6" s="144"/>
      <c r="N6" s="143"/>
      <c r="O6" s="144" t="str">
        <f t="shared" si="4"/>
        <v/>
      </c>
      <c r="P6" s="143"/>
      <c r="Q6" s="144"/>
      <c r="R6" s="143">
        <v>120</v>
      </c>
      <c r="S6" s="144">
        <f t="shared" si="5"/>
        <v>17</v>
      </c>
      <c r="T6" s="143"/>
      <c r="U6" s="144"/>
      <c r="V6" s="143">
        <v>460</v>
      </c>
      <c r="W6" s="144">
        <f t="shared" si="6"/>
        <v>3</v>
      </c>
      <c r="X6" s="197"/>
      <c r="Y6" s="144" t="str">
        <f t="shared" si="7"/>
        <v/>
      </c>
      <c r="Z6" s="197"/>
      <c r="AA6" s="144" t="str">
        <f t="shared" si="8"/>
        <v/>
      </c>
      <c r="AB6" s="197"/>
      <c r="AC6" s="144" t="str">
        <f t="shared" si="9"/>
        <v/>
      </c>
      <c r="AD6" s="207">
        <f t="shared" si="10"/>
        <v>4</v>
      </c>
      <c r="AE6" s="144">
        <f t="shared" si="11"/>
        <v>52</v>
      </c>
      <c r="AF6" s="198">
        <v>2</v>
      </c>
      <c r="AG6" s="119"/>
      <c r="AH6" s="141" t="str">
        <f t="shared" si="12"/>
        <v/>
      </c>
      <c r="AI6" s="141" t="str">
        <f t="shared" si="13"/>
        <v/>
      </c>
      <c r="AJ6" s="141">
        <f t="shared" si="14"/>
        <v>52</v>
      </c>
    </row>
    <row r="7" spans="1:36" s="109" customFormat="1" ht="12.75">
      <c r="A7" s="114" t="s">
        <v>187</v>
      </c>
      <c r="B7" s="113" t="s">
        <v>188</v>
      </c>
      <c r="C7" s="112" t="s">
        <v>70</v>
      </c>
      <c r="D7" s="193">
        <v>96</v>
      </c>
      <c r="E7" s="194">
        <f t="shared" si="0"/>
        <v>17</v>
      </c>
      <c r="F7" s="195"/>
      <c r="G7" s="144" t="str">
        <f t="shared" si="1"/>
        <v/>
      </c>
      <c r="H7" s="140"/>
      <c r="I7" s="144" t="str">
        <f t="shared" si="2"/>
        <v/>
      </c>
      <c r="J7" s="142">
        <v>4050</v>
      </c>
      <c r="K7" s="144">
        <f t="shared" si="3"/>
        <v>15</v>
      </c>
      <c r="L7" s="142"/>
      <c r="M7" s="144"/>
      <c r="N7" s="143"/>
      <c r="O7" s="144" t="str">
        <f t="shared" si="4"/>
        <v/>
      </c>
      <c r="P7" s="143"/>
      <c r="Q7" s="144"/>
      <c r="R7" s="143">
        <v>100</v>
      </c>
      <c r="S7" s="144">
        <f t="shared" si="5"/>
        <v>9</v>
      </c>
      <c r="T7" s="143"/>
      <c r="U7" s="144"/>
      <c r="V7" s="143">
        <v>620</v>
      </c>
      <c r="W7" s="144">
        <f t="shared" si="6"/>
        <v>7</v>
      </c>
      <c r="X7" s="197"/>
      <c r="Y7" s="144" t="str">
        <f t="shared" si="7"/>
        <v/>
      </c>
      <c r="Z7" s="197"/>
      <c r="AA7" s="144" t="str">
        <f t="shared" si="8"/>
        <v/>
      </c>
      <c r="AB7" s="197"/>
      <c r="AC7" s="144" t="str">
        <f t="shared" si="9"/>
        <v/>
      </c>
      <c r="AD7" s="207">
        <f t="shared" si="10"/>
        <v>4</v>
      </c>
      <c r="AE7" s="144">
        <f t="shared" si="11"/>
        <v>48</v>
      </c>
      <c r="AF7" s="198">
        <v>3</v>
      </c>
      <c r="AG7" s="119"/>
      <c r="AH7" s="141" t="str">
        <f t="shared" si="12"/>
        <v/>
      </c>
      <c r="AI7" s="141" t="str">
        <f t="shared" si="13"/>
        <v/>
      </c>
      <c r="AJ7" s="141">
        <f t="shared" si="14"/>
        <v>48</v>
      </c>
    </row>
    <row r="8" spans="1:36" s="109" customFormat="1" ht="12.75">
      <c r="A8" s="114" t="s">
        <v>202</v>
      </c>
      <c r="B8" s="113" t="s">
        <v>203</v>
      </c>
      <c r="C8" s="113" t="s">
        <v>77</v>
      </c>
      <c r="D8" s="193">
        <v>99</v>
      </c>
      <c r="E8" s="194">
        <f t="shared" si="0"/>
        <v>16</v>
      </c>
      <c r="F8" s="195"/>
      <c r="G8" s="144" t="str">
        <f t="shared" si="1"/>
        <v/>
      </c>
      <c r="H8" s="140"/>
      <c r="I8" s="144" t="str">
        <f t="shared" si="2"/>
        <v/>
      </c>
      <c r="J8" s="142">
        <v>4050</v>
      </c>
      <c r="K8" s="144">
        <f t="shared" si="3"/>
        <v>15</v>
      </c>
      <c r="L8" s="142"/>
      <c r="M8" s="144" t="str">
        <f>IF(ISBLANK(L8),"",VLOOKUP(L8,BF_1_km_marche,2))</f>
        <v/>
      </c>
      <c r="N8" s="143"/>
      <c r="O8" s="144" t="str">
        <f t="shared" si="4"/>
        <v/>
      </c>
      <c r="P8" s="143"/>
      <c r="Q8" s="144" t="str">
        <f>IF(ISBLANK(P8),"",VLOOKUP(P8,BF_Triple_saut,2))</f>
        <v/>
      </c>
      <c r="R8" s="143">
        <v>95</v>
      </c>
      <c r="S8" s="144">
        <f t="shared" si="5"/>
        <v>7</v>
      </c>
      <c r="T8" s="143"/>
      <c r="U8" s="144" t="str">
        <f>IF(ISBLANK(T8),"",VLOOKUP(T8,BF_PERCHE,2))</f>
        <v/>
      </c>
      <c r="V8" s="143">
        <v>430</v>
      </c>
      <c r="W8" s="144">
        <f t="shared" si="6"/>
        <v>2</v>
      </c>
      <c r="X8" s="197"/>
      <c r="Y8" s="144" t="str">
        <f t="shared" si="7"/>
        <v/>
      </c>
      <c r="Z8" s="197"/>
      <c r="AA8" s="144" t="str">
        <f t="shared" si="8"/>
        <v/>
      </c>
      <c r="AB8" s="197"/>
      <c r="AC8" s="144" t="str">
        <f t="shared" si="9"/>
        <v/>
      </c>
      <c r="AD8" s="207">
        <f t="shared" si="10"/>
        <v>4</v>
      </c>
      <c r="AE8" s="144">
        <f t="shared" si="11"/>
        <v>40</v>
      </c>
      <c r="AF8" s="198">
        <v>4</v>
      </c>
      <c r="AG8" s="119"/>
      <c r="AH8" s="141" t="str">
        <f t="shared" si="12"/>
        <v/>
      </c>
      <c r="AI8" s="141">
        <f t="shared" si="13"/>
        <v>40</v>
      </c>
      <c r="AJ8" s="141" t="str">
        <f t="shared" si="14"/>
        <v/>
      </c>
    </row>
    <row r="9" spans="1:36">
      <c r="A9" s="114" t="s">
        <v>189</v>
      </c>
      <c r="B9" s="113" t="s">
        <v>190</v>
      </c>
      <c r="C9" s="112" t="s">
        <v>70</v>
      </c>
      <c r="D9" s="193">
        <v>94</v>
      </c>
      <c r="E9" s="194">
        <f t="shared" si="0"/>
        <v>17</v>
      </c>
      <c r="F9" s="195"/>
      <c r="G9" s="144" t="str">
        <f t="shared" si="1"/>
        <v/>
      </c>
      <c r="H9" s="140"/>
      <c r="I9" s="144" t="str">
        <f t="shared" si="2"/>
        <v/>
      </c>
      <c r="J9" s="142">
        <v>4000</v>
      </c>
      <c r="K9" s="144">
        <f t="shared" si="3"/>
        <v>15</v>
      </c>
      <c r="L9" s="142"/>
      <c r="M9" s="144"/>
      <c r="N9" s="143"/>
      <c r="O9" s="144" t="str">
        <f t="shared" si="4"/>
        <v/>
      </c>
      <c r="P9" s="143"/>
      <c r="Q9" s="144"/>
      <c r="R9" s="143">
        <v>0</v>
      </c>
      <c r="S9" s="144">
        <f t="shared" si="5"/>
        <v>1</v>
      </c>
      <c r="T9" s="143"/>
      <c r="U9" s="144"/>
      <c r="V9" s="143">
        <v>560</v>
      </c>
      <c r="W9" s="144">
        <f t="shared" si="6"/>
        <v>6</v>
      </c>
      <c r="X9" s="197"/>
      <c r="Y9" s="144" t="str">
        <f t="shared" si="7"/>
        <v/>
      </c>
      <c r="Z9" s="197"/>
      <c r="AA9" s="144" t="str">
        <f t="shared" si="8"/>
        <v/>
      </c>
      <c r="AB9" s="197"/>
      <c r="AC9" s="144" t="str">
        <f t="shared" si="9"/>
        <v/>
      </c>
      <c r="AD9" s="207">
        <f t="shared" si="10"/>
        <v>4</v>
      </c>
      <c r="AE9" s="144">
        <f t="shared" si="11"/>
        <v>39</v>
      </c>
      <c r="AF9" s="198">
        <v>5</v>
      </c>
      <c r="AG9" s="119"/>
      <c r="AH9" s="141" t="str">
        <f t="shared" si="12"/>
        <v/>
      </c>
      <c r="AI9" s="141" t="str">
        <f t="shared" si="13"/>
        <v/>
      </c>
      <c r="AJ9" s="141">
        <f t="shared" si="14"/>
        <v>39</v>
      </c>
    </row>
    <row r="10" spans="1:36">
      <c r="A10" s="114" t="s">
        <v>231</v>
      </c>
      <c r="B10" s="113" t="s">
        <v>232</v>
      </c>
      <c r="C10" s="113" t="s">
        <v>68</v>
      </c>
      <c r="D10" s="193">
        <v>119</v>
      </c>
      <c r="E10" s="194">
        <f t="shared" si="0"/>
        <v>10</v>
      </c>
      <c r="F10" s="195"/>
      <c r="G10" s="144" t="str">
        <f t="shared" si="1"/>
        <v/>
      </c>
      <c r="H10" s="140"/>
      <c r="I10" s="144" t="str">
        <f t="shared" si="2"/>
        <v/>
      </c>
      <c r="J10" s="142">
        <v>0</v>
      </c>
      <c r="K10" s="144">
        <f t="shared" si="3"/>
        <v>25</v>
      </c>
      <c r="L10" s="142"/>
      <c r="M10" s="144" t="str">
        <f>IF(ISBLANK(L10),"",VLOOKUP(L10,BF_1_km_marche,2))</f>
        <v/>
      </c>
      <c r="N10" s="143"/>
      <c r="O10" s="144" t="str">
        <f t="shared" si="4"/>
        <v/>
      </c>
      <c r="P10" s="143"/>
      <c r="Q10" s="144" t="str">
        <f>IF(ISBLANK(P10),"",VLOOKUP(P10,BF_Triple_saut,2))</f>
        <v/>
      </c>
      <c r="R10" s="143">
        <v>0</v>
      </c>
      <c r="S10" s="144">
        <f t="shared" si="5"/>
        <v>1</v>
      </c>
      <c r="T10" s="143"/>
      <c r="U10" s="144" t="str">
        <f>IF(ISBLANK(T10),"",VLOOKUP(T10,BF_PERCHE,2))</f>
        <v/>
      </c>
      <c r="V10" s="143">
        <v>370</v>
      </c>
      <c r="W10" s="144">
        <f t="shared" si="6"/>
        <v>1</v>
      </c>
      <c r="X10" s="197"/>
      <c r="Y10" s="144" t="str">
        <f t="shared" si="7"/>
        <v/>
      </c>
      <c r="Z10" s="197"/>
      <c r="AA10" s="144" t="str">
        <f t="shared" si="8"/>
        <v/>
      </c>
      <c r="AB10" s="197"/>
      <c r="AC10" s="144" t="str">
        <f t="shared" si="9"/>
        <v/>
      </c>
      <c r="AD10" s="207">
        <f t="shared" si="10"/>
        <v>4</v>
      </c>
      <c r="AE10" s="144">
        <f t="shared" si="11"/>
        <v>37</v>
      </c>
      <c r="AF10" s="198">
        <v>6</v>
      </c>
      <c r="AG10" s="119"/>
      <c r="AH10" s="141">
        <f t="shared" si="12"/>
        <v>37</v>
      </c>
      <c r="AI10" s="141" t="str">
        <f t="shared" si="13"/>
        <v/>
      </c>
      <c r="AJ10" s="141" t="str">
        <f t="shared" si="14"/>
        <v/>
      </c>
    </row>
    <row r="11" spans="1:36">
      <c r="A11" s="114" t="s">
        <v>223</v>
      </c>
      <c r="B11" s="113" t="s">
        <v>233</v>
      </c>
      <c r="C11" s="113" t="s">
        <v>68</v>
      </c>
      <c r="D11" s="193">
        <v>99</v>
      </c>
      <c r="E11" s="194">
        <f t="shared" si="0"/>
        <v>16</v>
      </c>
      <c r="F11" s="195"/>
      <c r="G11" s="144" t="str">
        <f t="shared" si="1"/>
        <v/>
      </c>
      <c r="H11" s="140"/>
      <c r="I11" s="144" t="str">
        <f t="shared" si="2"/>
        <v/>
      </c>
      <c r="J11" s="142">
        <v>4220</v>
      </c>
      <c r="K11" s="144">
        <f t="shared" si="3"/>
        <v>12</v>
      </c>
      <c r="L11" s="142"/>
      <c r="M11" s="144" t="str">
        <f>IF(ISBLANK(L11),"",VLOOKUP(L11,BF_1_km_marche,2))</f>
        <v/>
      </c>
      <c r="N11" s="143"/>
      <c r="O11" s="144" t="str">
        <f t="shared" si="4"/>
        <v/>
      </c>
      <c r="P11" s="143"/>
      <c r="Q11" s="144" t="str">
        <f>IF(ISBLANK(P11),"",VLOOKUP(P11,BF_Triple_saut,2))</f>
        <v/>
      </c>
      <c r="R11" s="143">
        <v>0</v>
      </c>
      <c r="S11" s="144">
        <f t="shared" si="5"/>
        <v>1</v>
      </c>
      <c r="T11" s="143"/>
      <c r="U11" s="144" t="str">
        <f>IF(ISBLANK(T11),"",VLOOKUP(T11,BF_PERCHE,2))</f>
        <v/>
      </c>
      <c r="V11" s="143">
        <v>440</v>
      </c>
      <c r="W11" s="144">
        <f t="shared" si="6"/>
        <v>3</v>
      </c>
      <c r="X11" s="197"/>
      <c r="Y11" s="144" t="str">
        <f t="shared" si="7"/>
        <v/>
      </c>
      <c r="Z11" s="197"/>
      <c r="AA11" s="144" t="str">
        <f t="shared" si="8"/>
        <v/>
      </c>
      <c r="AB11" s="197"/>
      <c r="AC11" s="144" t="str">
        <f t="shared" si="9"/>
        <v/>
      </c>
      <c r="AD11" s="207">
        <f t="shared" si="10"/>
        <v>4</v>
      </c>
      <c r="AE11" s="144">
        <f t="shared" si="11"/>
        <v>32</v>
      </c>
      <c r="AF11" s="198">
        <v>7</v>
      </c>
      <c r="AG11" s="119"/>
      <c r="AH11" s="141">
        <f t="shared" si="12"/>
        <v>32</v>
      </c>
      <c r="AI11" s="141" t="str">
        <f t="shared" si="13"/>
        <v/>
      </c>
      <c r="AJ11" s="141" t="str">
        <f t="shared" si="14"/>
        <v/>
      </c>
    </row>
    <row r="13" spans="1:36">
      <c r="AG13" s="203" t="s">
        <v>2</v>
      </c>
      <c r="AH13" s="151">
        <f>SUM(AH5:AH11)</f>
        <v>69</v>
      </c>
      <c r="AI13" s="151">
        <f>SUM(AI5:AI11)</f>
        <v>116</v>
      </c>
      <c r="AJ13" s="151">
        <f>SUM(AJ5:AJ11)</f>
        <v>139</v>
      </c>
    </row>
    <row r="14" spans="1:36">
      <c r="AG14" s="204"/>
      <c r="AH14" s="152"/>
      <c r="AI14" s="152"/>
      <c r="AJ14" s="152"/>
    </row>
    <row r="15" spans="1:36">
      <c r="AG15" s="203" t="s">
        <v>74</v>
      </c>
      <c r="AH15" s="153">
        <f>COUNTIF($C$5:$C11,AH3)</f>
        <v>2</v>
      </c>
      <c r="AI15" s="153">
        <f>COUNTIF($C$5:$C11,AI3)</f>
        <v>2</v>
      </c>
      <c r="AJ15" s="153">
        <f>COUNTIF($C$5:$C11,AJ3)</f>
        <v>3</v>
      </c>
    </row>
    <row r="16" spans="1:36">
      <c r="AG16" s="111"/>
      <c r="AH16" s="146"/>
      <c r="AI16" s="146"/>
      <c r="AJ16" s="146"/>
    </row>
    <row r="17" spans="33:36">
      <c r="AG17" s="205" t="s">
        <v>86</v>
      </c>
      <c r="AH17" s="153">
        <v>3</v>
      </c>
      <c r="AI17" s="153">
        <v>2</v>
      </c>
      <c r="AJ17" s="153">
        <v>1</v>
      </c>
    </row>
  </sheetData>
  <sheetProtection selectLockedCells="1" selectUnlockedCells="1"/>
  <autoFilter ref="A4:AJ11">
    <sortState ref="A6:AJ11">
      <sortCondition descending="1" ref="AE4:AE11"/>
    </sortState>
  </autoFilter>
  <mergeCells count="5">
    <mergeCell ref="A1:AF1"/>
    <mergeCell ref="A2:AF2"/>
    <mergeCell ref="A3:A4"/>
    <mergeCell ref="B3:B4"/>
    <mergeCell ref="C3:C4"/>
  </mergeCells>
  <printOptions horizontalCentered="1"/>
  <pageMargins left="0.19652777777777777" right="0.19652777777777777" top="0.78749999999999998" bottom="0.78749999999999998" header="0.31527777777777777" footer="0.51180555555555551"/>
  <pageSetup paperSize="9" scale="60" firstPageNumber="0" orientation="portrait" horizontalDpi="300" verticalDpi="300" r:id="rId1"/>
  <headerFooter alignWithMargins="0">
    <oddHeader>&amp;L&amp;"Times New Roman,Gras"FSGT Ile de France &amp;C&amp;"Times New Roman,Gras"&amp;14CHALLENGE GUIMIER JEUNES1er tour</oddHeader>
    <oddFooter>&amp;CPage &amp;P de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AK28"/>
  <sheetViews>
    <sheetView showZeros="0" zoomScale="75" zoomScaleNormal="75" workbookViewId="0">
      <selection activeCell="AJ16" sqref="AJ16"/>
    </sheetView>
  </sheetViews>
  <sheetFormatPr baseColWidth="10" defaultColWidth="10.125" defaultRowHeight="15"/>
  <cols>
    <col min="1" max="1" width="13" style="119" bestFit="1" customWidth="1"/>
    <col min="2" max="2" width="11.125" style="119" bestFit="1" customWidth="1"/>
    <col min="3" max="3" width="7.125" style="119" bestFit="1" customWidth="1"/>
    <col min="4" max="4" width="10.125" style="168" bestFit="1" customWidth="1"/>
    <col min="5" max="5" width="9" style="169" bestFit="1" customWidth="1"/>
    <col min="6" max="6" width="10.125" style="169" hidden="1" customWidth="1"/>
    <col min="7" max="7" width="9" style="169" hidden="1" customWidth="1"/>
    <col min="8" max="8" width="10.125" style="168" hidden="1" customWidth="1"/>
    <col min="9" max="9" width="9" style="169" hidden="1" customWidth="1"/>
    <col min="10" max="10" width="10.125" style="170" bestFit="1" customWidth="1"/>
    <col min="11" max="11" width="9" style="169" bestFit="1" customWidth="1"/>
    <col min="12" max="12" width="12.625" style="170" hidden="1" customWidth="1"/>
    <col min="13" max="13" width="9" style="169" hidden="1" customWidth="1"/>
    <col min="14" max="14" width="10.25" style="171" hidden="1" customWidth="1"/>
    <col min="15" max="15" width="9" style="169" hidden="1" customWidth="1"/>
    <col min="16" max="16" width="11.5" style="171" hidden="1" customWidth="1"/>
    <col min="17" max="17" width="9" style="169" hidden="1" customWidth="1"/>
    <col min="18" max="18" width="10.125" style="171" bestFit="1" customWidth="1"/>
    <col min="19" max="19" width="9" style="169" bestFit="1" customWidth="1"/>
    <col min="20" max="20" width="10.125" style="171" hidden="1" customWidth="1"/>
    <col min="21" max="21" width="9" style="169" hidden="1" customWidth="1"/>
    <col min="22" max="22" width="10.125" style="171" bestFit="1" customWidth="1"/>
    <col min="23" max="23" width="9" style="169" bestFit="1" customWidth="1"/>
    <col min="24" max="24" width="10.125" style="171" hidden="1" customWidth="1"/>
    <col min="25" max="25" width="9" style="169" hidden="1" customWidth="1"/>
    <col min="26" max="26" width="10.125" style="171" hidden="1" customWidth="1"/>
    <col min="27" max="27" width="9" style="169" hidden="1" customWidth="1"/>
    <col min="28" max="28" width="10.125" style="171" hidden="1" customWidth="1"/>
    <col min="29" max="29" width="3.625" style="169" hidden="1" customWidth="1"/>
    <col min="30" max="30" width="7" style="209" bestFit="1" customWidth="1"/>
    <col min="31" max="31" width="7.75" style="169" customWidth="1"/>
    <col min="32" max="32" width="7.75" style="169" bestFit="1" customWidth="1"/>
    <col min="33" max="33" width="13.125" style="110" bestFit="1" customWidth="1"/>
    <col min="34" max="34" width="7.125" style="137" bestFit="1" customWidth="1"/>
    <col min="35" max="35" width="5.5" style="137" bestFit="1" customWidth="1"/>
    <col min="36" max="36" width="5.25" style="137" bestFit="1" customWidth="1"/>
    <col min="37" max="37" width="4.625" style="137" bestFit="1" customWidth="1"/>
    <col min="38" max="16384" width="10.125" style="110"/>
  </cols>
  <sheetData>
    <row r="1" spans="1:37" s="108" customFormat="1" ht="27">
      <c r="A1" s="222" t="s">
        <v>63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</row>
    <row r="2" spans="1:37" s="104" customFormat="1" ht="27.75" thickBot="1">
      <c r="A2" s="220"/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  <c r="AG2" s="108"/>
      <c r="AH2" s="108"/>
      <c r="AI2" s="108"/>
      <c r="AJ2" s="108"/>
      <c r="AK2" s="108"/>
    </row>
    <row r="3" spans="1:37" s="180" customFormat="1" ht="13.5" thickBot="1">
      <c r="A3" s="223" t="s">
        <v>1</v>
      </c>
      <c r="B3" s="223" t="s">
        <v>80</v>
      </c>
      <c r="C3" s="223" t="s">
        <v>79</v>
      </c>
      <c r="D3" s="174" t="s">
        <v>22</v>
      </c>
      <c r="E3" s="173"/>
      <c r="F3" s="174" t="s">
        <v>23</v>
      </c>
      <c r="G3" s="174"/>
      <c r="H3" s="175" t="s">
        <v>166</v>
      </c>
      <c r="I3" s="174"/>
      <c r="J3" s="176" t="s">
        <v>24</v>
      </c>
      <c r="K3" s="177"/>
      <c r="L3" s="176" t="s">
        <v>25</v>
      </c>
      <c r="M3" s="177"/>
      <c r="N3" s="176" t="s">
        <v>10</v>
      </c>
      <c r="O3" s="177"/>
      <c r="P3" s="176" t="s">
        <v>164</v>
      </c>
      <c r="Q3" s="177"/>
      <c r="R3" s="172" t="s">
        <v>19</v>
      </c>
      <c r="S3" s="173"/>
      <c r="T3" s="174" t="s">
        <v>20</v>
      </c>
      <c r="U3" s="173"/>
      <c r="V3" s="176" t="s">
        <v>9</v>
      </c>
      <c r="W3" s="177"/>
      <c r="X3" s="172" t="s">
        <v>26</v>
      </c>
      <c r="Y3" s="173"/>
      <c r="Z3" s="172" t="s">
        <v>21</v>
      </c>
      <c r="AA3" s="178"/>
      <c r="AB3" s="175" t="s">
        <v>13</v>
      </c>
      <c r="AC3" s="173"/>
      <c r="AD3" s="210" t="s">
        <v>169</v>
      </c>
      <c r="AE3" s="179" t="s">
        <v>64</v>
      </c>
      <c r="AF3" s="179" t="s">
        <v>14</v>
      </c>
      <c r="AH3" s="181" t="s">
        <v>71</v>
      </c>
      <c r="AI3" s="181" t="s">
        <v>68</v>
      </c>
      <c r="AJ3" s="181" t="s">
        <v>77</v>
      </c>
      <c r="AK3" s="181" t="s">
        <v>70</v>
      </c>
    </row>
    <row r="4" spans="1:37" s="109" customFormat="1" ht="12.75">
      <c r="A4" s="223"/>
      <c r="B4" s="223"/>
      <c r="C4" s="223"/>
      <c r="D4" s="183" t="s">
        <v>3</v>
      </c>
      <c r="E4" s="182" t="s">
        <v>2</v>
      </c>
      <c r="F4" s="183" t="s">
        <v>3</v>
      </c>
      <c r="G4" s="184" t="s">
        <v>2</v>
      </c>
      <c r="H4" s="185" t="s">
        <v>3</v>
      </c>
      <c r="I4" s="184" t="s">
        <v>2</v>
      </c>
      <c r="J4" s="186" t="s">
        <v>3</v>
      </c>
      <c r="K4" s="182" t="s">
        <v>2</v>
      </c>
      <c r="L4" s="186" t="s">
        <v>3</v>
      </c>
      <c r="M4" s="182" t="s">
        <v>2</v>
      </c>
      <c r="N4" s="187" t="s">
        <v>3</v>
      </c>
      <c r="O4" s="182" t="s">
        <v>2</v>
      </c>
      <c r="P4" s="187" t="s">
        <v>3</v>
      </c>
      <c r="Q4" s="182" t="s">
        <v>2</v>
      </c>
      <c r="R4" s="187" t="s">
        <v>3</v>
      </c>
      <c r="S4" s="188" t="s">
        <v>2</v>
      </c>
      <c r="T4" s="189" t="s">
        <v>3</v>
      </c>
      <c r="U4" s="188" t="s">
        <v>2</v>
      </c>
      <c r="V4" s="187" t="s">
        <v>3</v>
      </c>
      <c r="W4" s="182" t="s">
        <v>2</v>
      </c>
      <c r="X4" s="189" t="s">
        <v>3</v>
      </c>
      <c r="Y4" s="184" t="s">
        <v>2</v>
      </c>
      <c r="Z4" s="187" t="s">
        <v>3</v>
      </c>
      <c r="AA4" s="190" t="s">
        <v>2</v>
      </c>
      <c r="AB4" s="191" t="s">
        <v>3</v>
      </c>
      <c r="AC4" s="184" t="s">
        <v>2</v>
      </c>
      <c r="AD4" s="211"/>
      <c r="AE4" s="192"/>
      <c r="AF4" s="192"/>
      <c r="AG4" s="180"/>
      <c r="AH4" s="160"/>
      <c r="AI4" s="161"/>
      <c r="AJ4" s="161"/>
      <c r="AK4" s="161"/>
    </row>
    <row r="5" spans="1:37" s="109" customFormat="1" ht="12.75">
      <c r="A5" s="115" t="s">
        <v>160</v>
      </c>
      <c r="B5" s="116" t="s">
        <v>137</v>
      </c>
      <c r="C5" s="113" t="s">
        <v>77</v>
      </c>
      <c r="D5" s="193">
        <v>86</v>
      </c>
      <c r="E5" s="194">
        <f t="shared" ref="E5:E10" si="0">IF(ISBLANK(D5),"",VLOOKUP(D5,BM_60_m,2))</f>
        <v>19</v>
      </c>
      <c r="F5" s="195"/>
      <c r="G5" s="144" t="str">
        <f t="shared" ref="G5:G10" si="1">IF(ISBLANK(F5),"",VLOOKUP(F5,BM_120_m,2))</f>
        <v/>
      </c>
      <c r="H5" s="140"/>
      <c r="I5" s="144" t="str">
        <f t="shared" ref="I5:I10" si="2">IF(ISBLANK(H5),"",VLOOKUP(H5,BM_80_m_H.,2))</f>
        <v/>
      </c>
      <c r="J5" s="142">
        <v>3300</v>
      </c>
      <c r="K5" s="144">
        <f t="shared" ref="K5:K10" si="3">IF(ISBLANK(J5),"",VLOOKUP(J5,BM_1000_m,2))</f>
        <v>19</v>
      </c>
      <c r="L5" s="142"/>
      <c r="M5" s="144" t="str">
        <f t="shared" ref="M5:M10" si="4">IF(ISBLANK(L5),"",VLOOKUP(L5,BM_1_km_marche,2))</f>
        <v/>
      </c>
      <c r="N5" s="143"/>
      <c r="O5" s="144" t="str">
        <f t="shared" ref="O5:O10" si="5">IF(ISBLANK(N5),"",VLOOKUP(N5,BM_LONGUEUR,2))</f>
        <v/>
      </c>
      <c r="P5" s="143"/>
      <c r="Q5" s="144" t="str">
        <f>IF(ISBLANK(P5),"",VLOOKUP(P5,BM_Triple_saut,2))</f>
        <v/>
      </c>
      <c r="R5" s="143">
        <v>130</v>
      </c>
      <c r="S5" s="144">
        <f t="shared" ref="S5:S10" si="6">IF(ISBLANK(R5),"",VLOOKUP(R5,BM_HAUTEUR,2))</f>
        <v>19</v>
      </c>
      <c r="T5" s="143"/>
      <c r="U5" s="144" t="str">
        <f t="shared" ref="U5:U10" si="7">IF(ISBLANK(T5),"",VLOOKUP(T5,BM_PERCHE,2))</f>
        <v/>
      </c>
      <c r="V5" s="143">
        <v>750</v>
      </c>
      <c r="W5" s="144">
        <f t="shared" ref="W5:W10" si="8">IF(ISBLANK(V5),"",VLOOKUP(V5,BM_POIDS,2))</f>
        <v>14</v>
      </c>
      <c r="X5" s="197"/>
      <c r="Y5" s="144" t="str">
        <f>IF(ISBLANK(X5),"",VLOOKUP(X5,BM_DISQUE,2))</f>
        <v/>
      </c>
      <c r="Z5" s="197"/>
      <c r="AA5" s="144" t="str">
        <f>IF(ISBLANK(Z5),"",VLOOKUP(Z5,BM_JAVELOT,2))</f>
        <v/>
      </c>
      <c r="AB5" s="197"/>
      <c r="AC5" s="144" t="str">
        <f t="shared" ref="AC5:AC10" si="9">IF(ISBLANK(AB5),"",VLOOKUP(AB5,BM_MARTEAU,2))</f>
        <v/>
      </c>
      <c r="AD5" s="207">
        <f t="shared" ref="AD5:AD10" si="10">IF(ISBLANK(C5),"",COUNTA(AB5,Z5,X5,V5,T5,R5,P5,N5,L5,J5,H5,F5,D5))</f>
        <v>4</v>
      </c>
      <c r="AE5" s="144">
        <f t="shared" ref="AE5:AE10" si="11">SUM(,AC5,AA5,Y5,W5,U5,S5,Q5,O5,M5,K5,I5,G5,E5)</f>
        <v>71</v>
      </c>
      <c r="AF5" s="198">
        <v>1</v>
      </c>
      <c r="AG5" s="119"/>
      <c r="AH5" s="141" t="str">
        <f t="shared" ref="AH5:AH10" si="12">IF($AH$3&lt;&gt;(C5),"",AE5)</f>
        <v/>
      </c>
      <c r="AI5" s="141" t="str">
        <f t="shared" ref="AI5:AI10" si="13">IF($AI$3&lt;&gt;(C5),"",AE5)</f>
        <v/>
      </c>
      <c r="AJ5" s="141">
        <f t="shared" ref="AJ5:AJ10" si="14">IF($AJ$3&lt;&gt;(C5),"",AE5)</f>
        <v>71</v>
      </c>
      <c r="AK5" s="141" t="str">
        <f t="shared" ref="AK5:AK10" si="15">IF($AK$3&lt;&gt;(C5),"",AE5)</f>
        <v/>
      </c>
    </row>
    <row r="6" spans="1:37" s="109" customFormat="1" ht="12.75">
      <c r="A6" s="115" t="s">
        <v>108</v>
      </c>
      <c r="B6" s="116" t="s">
        <v>117</v>
      </c>
      <c r="C6" s="120" t="s">
        <v>68</v>
      </c>
      <c r="D6" s="193">
        <v>91</v>
      </c>
      <c r="E6" s="194">
        <f t="shared" si="0"/>
        <v>17</v>
      </c>
      <c r="F6" s="195"/>
      <c r="G6" s="144" t="str">
        <f t="shared" si="1"/>
        <v/>
      </c>
      <c r="H6" s="140"/>
      <c r="I6" s="144" t="str">
        <f t="shared" si="2"/>
        <v/>
      </c>
      <c r="J6" s="142">
        <v>3320</v>
      </c>
      <c r="K6" s="144">
        <f t="shared" si="3"/>
        <v>18</v>
      </c>
      <c r="L6" s="142"/>
      <c r="M6" s="144" t="str">
        <f t="shared" si="4"/>
        <v/>
      </c>
      <c r="N6" s="143"/>
      <c r="O6" s="144" t="str">
        <f t="shared" si="5"/>
        <v/>
      </c>
      <c r="P6" s="143"/>
      <c r="Q6" s="144" t="str">
        <f>IF(ISBLANK(P6),"",VLOOKUP(P6,BM_Triple_saut,2))</f>
        <v/>
      </c>
      <c r="R6" s="143">
        <v>120</v>
      </c>
      <c r="S6" s="144">
        <f t="shared" si="6"/>
        <v>17</v>
      </c>
      <c r="T6" s="143"/>
      <c r="U6" s="144" t="str">
        <f t="shared" si="7"/>
        <v/>
      </c>
      <c r="V6" s="143">
        <v>710</v>
      </c>
      <c r="W6" s="144">
        <f t="shared" si="8"/>
        <v>12</v>
      </c>
      <c r="X6" s="197"/>
      <c r="Y6" s="144"/>
      <c r="Z6" s="197"/>
      <c r="AA6" s="144"/>
      <c r="AB6" s="197"/>
      <c r="AC6" s="144" t="str">
        <f t="shared" si="9"/>
        <v/>
      </c>
      <c r="AD6" s="207">
        <f t="shared" si="10"/>
        <v>4</v>
      </c>
      <c r="AE6" s="144">
        <f t="shared" si="11"/>
        <v>64</v>
      </c>
      <c r="AF6" s="198">
        <v>2</v>
      </c>
      <c r="AG6" s="119"/>
      <c r="AH6" s="141" t="str">
        <f t="shared" si="12"/>
        <v/>
      </c>
      <c r="AI6" s="141">
        <f t="shared" si="13"/>
        <v>64</v>
      </c>
      <c r="AJ6" s="141" t="str">
        <f t="shared" si="14"/>
        <v/>
      </c>
      <c r="AK6" s="141" t="str">
        <f t="shared" si="15"/>
        <v/>
      </c>
    </row>
    <row r="7" spans="1:37" s="109" customFormat="1" ht="12.75">
      <c r="A7" s="115" t="s">
        <v>124</v>
      </c>
      <c r="B7" s="116" t="s">
        <v>106</v>
      </c>
      <c r="C7" s="120" t="s">
        <v>68</v>
      </c>
      <c r="D7" s="193">
        <v>91</v>
      </c>
      <c r="E7" s="194">
        <f t="shared" si="0"/>
        <v>17</v>
      </c>
      <c r="F7" s="195"/>
      <c r="G7" s="144" t="str">
        <f t="shared" si="1"/>
        <v/>
      </c>
      <c r="H7" s="140"/>
      <c r="I7" s="144" t="str">
        <f t="shared" si="2"/>
        <v/>
      </c>
      <c r="J7" s="142">
        <v>3590</v>
      </c>
      <c r="K7" s="144">
        <f t="shared" si="3"/>
        <v>14</v>
      </c>
      <c r="L7" s="142"/>
      <c r="M7" s="144" t="str">
        <f t="shared" si="4"/>
        <v/>
      </c>
      <c r="N7" s="143"/>
      <c r="O7" s="144" t="str">
        <f t="shared" si="5"/>
        <v/>
      </c>
      <c r="P7" s="143"/>
      <c r="Q7" s="144" t="str">
        <f>IF(ISBLANK(P7),"",VLOOKUP(P7,BM_Triple_saut,2))</f>
        <v/>
      </c>
      <c r="R7" s="143">
        <v>110</v>
      </c>
      <c r="S7" s="144">
        <f t="shared" si="6"/>
        <v>15</v>
      </c>
      <c r="T7" s="143"/>
      <c r="U7" s="144" t="str">
        <f t="shared" si="7"/>
        <v/>
      </c>
      <c r="V7" s="143">
        <v>700</v>
      </c>
      <c r="W7" s="144">
        <f t="shared" si="8"/>
        <v>12</v>
      </c>
      <c r="X7" s="197"/>
      <c r="Y7" s="144"/>
      <c r="Z7" s="197"/>
      <c r="AA7" s="144"/>
      <c r="AB7" s="197"/>
      <c r="AC7" s="144" t="str">
        <f t="shared" si="9"/>
        <v/>
      </c>
      <c r="AD7" s="207">
        <f t="shared" si="10"/>
        <v>4</v>
      </c>
      <c r="AE7" s="144">
        <f t="shared" si="11"/>
        <v>58</v>
      </c>
      <c r="AF7" s="198">
        <v>3</v>
      </c>
      <c r="AG7" s="119"/>
      <c r="AH7" s="141" t="str">
        <f t="shared" si="12"/>
        <v/>
      </c>
      <c r="AI7" s="141">
        <f t="shared" si="13"/>
        <v>58</v>
      </c>
      <c r="AJ7" s="141" t="str">
        <f t="shared" si="14"/>
        <v/>
      </c>
      <c r="AK7" s="141" t="str">
        <f t="shared" si="15"/>
        <v/>
      </c>
    </row>
    <row r="8" spans="1:37" s="109" customFormat="1" ht="12.75">
      <c r="A8" s="115" t="s">
        <v>218</v>
      </c>
      <c r="B8" s="116" t="s">
        <v>230</v>
      </c>
      <c r="C8" s="113" t="s">
        <v>68</v>
      </c>
      <c r="D8" s="193">
        <v>98</v>
      </c>
      <c r="E8" s="194">
        <f t="shared" si="0"/>
        <v>15</v>
      </c>
      <c r="F8" s="195"/>
      <c r="G8" s="144" t="str">
        <f t="shared" si="1"/>
        <v/>
      </c>
      <c r="H8" s="140"/>
      <c r="I8" s="144" t="str">
        <f t="shared" si="2"/>
        <v/>
      </c>
      <c r="J8" s="142">
        <v>4160</v>
      </c>
      <c r="K8" s="144">
        <f t="shared" si="3"/>
        <v>12</v>
      </c>
      <c r="L8" s="142"/>
      <c r="M8" s="144" t="str">
        <f t="shared" si="4"/>
        <v/>
      </c>
      <c r="N8" s="143"/>
      <c r="O8" s="144" t="str">
        <f t="shared" si="5"/>
        <v/>
      </c>
      <c r="P8" s="143"/>
      <c r="Q8" s="144" t="str">
        <f>IF(ISBLANK(P8),"",VLOOKUP(P8,BM_Triple_saut,2))</f>
        <v/>
      </c>
      <c r="R8" s="143">
        <v>110</v>
      </c>
      <c r="S8" s="144">
        <f t="shared" si="6"/>
        <v>15</v>
      </c>
      <c r="T8" s="143"/>
      <c r="U8" s="144" t="str">
        <f t="shared" si="7"/>
        <v/>
      </c>
      <c r="V8" s="143">
        <v>540</v>
      </c>
      <c r="W8" s="144">
        <f t="shared" si="8"/>
        <v>7</v>
      </c>
      <c r="X8" s="197"/>
      <c r="Y8" s="144" t="str">
        <f>IF(ISBLANK(X8),"",VLOOKUP(X8,BM_DISQUE,2))</f>
        <v/>
      </c>
      <c r="Z8" s="197"/>
      <c r="AA8" s="144" t="str">
        <f>IF(ISBLANK(Z8),"",VLOOKUP(Z8,BM_JAVELOT,2))</f>
        <v/>
      </c>
      <c r="AB8" s="197"/>
      <c r="AC8" s="144" t="str">
        <f t="shared" si="9"/>
        <v/>
      </c>
      <c r="AD8" s="207">
        <f t="shared" si="10"/>
        <v>4</v>
      </c>
      <c r="AE8" s="144">
        <f t="shared" si="11"/>
        <v>49</v>
      </c>
      <c r="AF8" s="198">
        <v>4</v>
      </c>
      <c r="AG8" s="119"/>
      <c r="AH8" s="141" t="str">
        <f t="shared" si="12"/>
        <v/>
      </c>
      <c r="AI8" s="141">
        <f t="shared" si="13"/>
        <v>49</v>
      </c>
      <c r="AJ8" s="141" t="str">
        <f t="shared" si="14"/>
        <v/>
      </c>
      <c r="AK8" s="141" t="str">
        <f t="shared" si="15"/>
        <v/>
      </c>
    </row>
    <row r="9" spans="1:37" s="109" customFormat="1" ht="12.75">
      <c r="A9" s="115" t="s">
        <v>167</v>
      </c>
      <c r="B9" s="116" t="s">
        <v>168</v>
      </c>
      <c r="C9" s="113" t="s">
        <v>71</v>
      </c>
      <c r="D9" s="193">
        <v>99</v>
      </c>
      <c r="E9" s="194">
        <f t="shared" si="0"/>
        <v>14</v>
      </c>
      <c r="F9" s="195"/>
      <c r="G9" s="144" t="str">
        <f t="shared" si="1"/>
        <v/>
      </c>
      <c r="H9" s="140"/>
      <c r="I9" s="144" t="str">
        <f t="shared" si="2"/>
        <v/>
      </c>
      <c r="J9" s="142">
        <v>4440</v>
      </c>
      <c r="K9" s="144">
        <f t="shared" si="3"/>
        <v>9</v>
      </c>
      <c r="L9" s="142"/>
      <c r="M9" s="144" t="str">
        <f t="shared" si="4"/>
        <v/>
      </c>
      <c r="N9" s="143"/>
      <c r="O9" s="144" t="str">
        <f t="shared" si="5"/>
        <v/>
      </c>
      <c r="P9" s="143"/>
      <c r="Q9" s="144" t="str">
        <f>IF(ISBLANK(P9),"",VLOOKUP(P9,BM_Triple_saut,2))</f>
        <v/>
      </c>
      <c r="R9" s="143">
        <v>95</v>
      </c>
      <c r="S9" s="144">
        <f t="shared" si="6"/>
        <v>9</v>
      </c>
      <c r="T9" s="143"/>
      <c r="U9" s="144" t="str">
        <f t="shared" si="7"/>
        <v/>
      </c>
      <c r="V9" s="143">
        <v>500</v>
      </c>
      <c r="W9" s="144">
        <f t="shared" si="8"/>
        <v>6</v>
      </c>
      <c r="X9" s="197"/>
      <c r="Y9" s="144"/>
      <c r="Z9" s="197"/>
      <c r="AA9" s="144"/>
      <c r="AB9" s="197"/>
      <c r="AC9" s="144" t="str">
        <f t="shared" si="9"/>
        <v/>
      </c>
      <c r="AD9" s="207">
        <f t="shared" si="10"/>
        <v>4</v>
      </c>
      <c r="AE9" s="144">
        <f t="shared" si="11"/>
        <v>38</v>
      </c>
      <c r="AF9" s="198">
        <v>5</v>
      </c>
      <c r="AG9" s="119"/>
      <c r="AH9" s="141">
        <f t="shared" si="12"/>
        <v>38</v>
      </c>
      <c r="AI9" s="141" t="str">
        <f t="shared" si="13"/>
        <v/>
      </c>
      <c r="AJ9" s="141" t="str">
        <f t="shared" si="14"/>
        <v/>
      </c>
      <c r="AK9" s="141" t="str">
        <f t="shared" si="15"/>
        <v/>
      </c>
    </row>
    <row r="10" spans="1:37" s="109" customFormat="1" ht="12.75">
      <c r="A10" s="117" t="s">
        <v>185</v>
      </c>
      <c r="B10" s="118" t="s">
        <v>129</v>
      </c>
      <c r="C10" s="113" t="s">
        <v>70</v>
      </c>
      <c r="D10" s="193">
        <v>105</v>
      </c>
      <c r="E10" s="194">
        <f t="shared" si="0"/>
        <v>12</v>
      </c>
      <c r="F10" s="195"/>
      <c r="G10" s="144" t="str">
        <f t="shared" si="1"/>
        <v/>
      </c>
      <c r="H10" s="140"/>
      <c r="I10" s="144" t="str">
        <f t="shared" si="2"/>
        <v/>
      </c>
      <c r="J10" s="142">
        <v>4270</v>
      </c>
      <c r="K10" s="144">
        <f t="shared" si="3"/>
        <v>11</v>
      </c>
      <c r="L10" s="142"/>
      <c r="M10" s="144" t="str">
        <f t="shared" si="4"/>
        <v/>
      </c>
      <c r="N10" s="143"/>
      <c r="O10" s="144" t="str">
        <f t="shared" si="5"/>
        <v/>
      </c>
      <c r="P10" s="143"/>
      <c r="Q10" s="144" t="str">
        <f>IF(ISBLANK(P10),"",VLOOKUP(P10,BM_Triple_saut,2))</f>
        <v/>
      </c>
      <c r="R10" s="143">
        <v>95</v>
      </c>
      <c r="S10" s="144">
        <f t="shared" si="6"/>
        <v>9</v>
      </c>
      <c r="T10" s="143"/>
      <c r="U10" s="144" t="str">
        <f t="shared" si="7"/>
        <v/>
      </c>
      <c r="V10" s="143">
        <v>5.2</v>
      </c>
      <c r="W10" s="144">
        <f t="shared" si="8"/>
        <v>1</v>
      </c>
      <c r="X10" s="197"/>
      <c r="Y10" s="144"/>
      <c r="Z10" s="197"/>
      <c r="AA10" s="144"/>
      <c r="AB10" s="197"/>
      <c r="AC10" s="144" t="str">
        <f t="shared" si="9"/>
        <v/>
      </c>
      <c r="AD10" s="207">
        <f t="shared" si="10"/>
        <v>4</v>
      </c>
      <c r="AE10" s="144">
        <f t="shared" si="11"/>
        <v>33</v>
      </c>
      <c r="AF10" s="198">
        <v>6</v>
      </c>
      <c r="AG10" s="119"/>
      <c r="AH10" s="141" t="str">
        <f t="shared" si="12"/>
        <v/>
      </c>
      <c r="AI10" s="141" t="str">
        <f t="shared" si="13"/>
        <v/>
      </c>
      <c r="AJ10" s="141" t="str">
        <f t="shared" si="14"/>
        <v/>
      </c>
      <c r="AK10" s="141">
        <f t="shared" si="15"/>
        <v>33</v>
      </c>
    </row>
    <row r="11" spans="1:37">
      <c r="AC11" s="171"/>
      <c r="AD11" s="171"/>
      <c r="AE11" s="171"/>
    </row>
    <row r="12" spans="1:37">
      <c r="AC12" s="171"/>
      <c r="AD12" s="171"/>
      <c r="AE12" s="171"/>
      <c r="AG12" s="203" t="s">
        <v>2</v>
      </c>
      <c r="AH12" s="151">
        <f>SUM(AH5:AH10)</f>
        <v>38</v>
      </c>
      <c r="AI12" s="151">
        <f>SUM(AI5:AI10)</f>
        <v>171</v>
      </c>
      <c r="AJ12" s="151">
        <f>SUM(AJ5:AJ10)</f>
        <v>71</v>
      </c>
      <c r="AK12" s="151">
        <f>SUM(AK5:AK10)</f>
        <v>33</v>
      </c>
    </row>
    <row r="13" spans="1:37">
      <c r="AC13" s="171"/>
      <c r="AD13" s="171"/>
      <c r="AE13" s="171"/>
      <c r="AG13" s="204"/>
      <c r="AH13" s="152"/>
      <c r="AI13" s="152"/>
      <c r="AJ13" s="152"/>
      <c r="AK13" s="152"/>
    </row>
    <row r="14" spans="1:37">
      <c r="AC14" s="171"/>
      <c r="AD14" s="171"/>
      <c r="AE14" s="171"/>
      <c r="AG14" s="203" t="s">
        <v>74</v>
      </c>
      <c r="AH14" s="153">
        <f>COUNTIF($C$5:$C10,AH3)</f>
        <v>1</v>
      </c>
      <c r="AI14" s="153">
        <f>COUNTIF($C$5:$C10,AI3)</f>
        <v>3</v>
      </c>
      <c r="AJ14" s="153">
        <f>COUNTIF($C$5:$C10,AJ3)</f>
        <v>1</v>
      </c>
      <c r="AK14" s="153">
        <f>COUNTIF($C$5:$C10,AK3)</f>
        <v>1</v>
      </c>
    </row>
    <row r="15" spans="1:37">
      <c r="AC15" s="171"/>
      <c r="AD15" s="171"/>
      <c r="AE15" s="171"/>
      <c r="AG15" s="111"/>
      <c r="AH15" s="146"/>
      <c r="AI15" s="146"/>
      <c r="AJ15" s="146"/>
      <c r="AK15" s="146"/>
    </row>
    <row r="16" spans="1:37">
      <c r="AC16" s="171"/>
      <c r="AD16" s="171"/>
      <c r="AE16" s="171"/>
      <c r="AG16" s="205" t="s">
        <v>86</v>
      </c>
      <c r="AH16" s="153">
        <v>3</v>
      </c>
      <c r="AI16" s="153">
        <v>1</v>
      </c>
      <c r="AJ16" s="153">
        <v>2</v>
      </c>
      <c r="AK16" s="153">
        <v>4</v>
      </c>
    </row>
    <row r="17" spans="29:31">
      <c r="AC17" s="171"/>
      <c r="AD17" s="171"/>
      <c r="AE17" s="171"/>
    </row>
    <row r="18" spans="29:31">
      <c r="AC18" s="171"/>
      <c r="AD18" s="171"/>
      <c r="AE18" s="171"/>
    </row>
    <row r="19" spans="29:31">
      <c r="AC19" s="171"/>
      <c r="AD19" s="171"/>
      <c r="AE19" s="171"/>
    </row>
    <row r="20" spans="29:31">
      <c r="AC20" s="171"/>
      <c r="AD20" s="171"/>
      <c r="AE20" s="171"/>
    </row>
    <row r="21" spans="29:31">
      <c r="AC21" s="171"/>
      <c r="AD21" s="171"/>
      <c r="AE21" s="171"/>
    </row>
    <row r="22" spans="29:31">
      <c r="AC22" s="171"/>
      <c r="AD22" s="171"/>
      <c r="AE22" s="171"/>
    </row>
    <row r="23" spans="29:31">
      <c r="AC23" s="171"/>
      <c r="AD23" s="171"/>
      <c r="AE23" s="171"/>
    </row>
    <row r="24" spans="29:31">
      <c r="AC24" s="171"/>
      <c r="AD24" s="171"/>
      <c r="AE24" s="171"/>
    </row>
    <row r="25" spans="29:31">
      <c r="AC25" s="171"/>
      <c r="AD25" s="171"/>
      <c r="AE25" s="171"/>
    </row>
    <row r="26" spans="29:31">
      <c r="AC26" s="171"/>
      <c r="AD26" s="171"/>
      <c r="AE26" s="171"/>
    </row>
    <row r="27" spans="29:31">
      <c r="AC27" s="171"/>
      <c r="AD27" s="171"/>
      <c r="AE27" s="171"/>
    </row>
    <row r="28" spans="29:31">
      <c r="AD28" s="208"/>
    </row>
  </sheetData>
  <sheetProtection selectLockedCells="1" selectUnlockedCells="1"/>
  <autoFilter ref="A4:AK10">
    <sortState ref="A6:AK10">
      <sortCondition descending="1" ref="AE4:AE10"/>
    </sortState>
  </autoFilter>
  <mergeCells count="5">
    <mergeCell ref="A1:AF1"/>
    <mergeCell ref="A2:AF2"/>
    <mergeCell ref="A3:A4"/>
    <mergeCell ref="B3:B4"/>
    <mergeCell ref="C3:C4"/>
  </mergeCells>
  <printOptions horizontalCentered="1"/>
  <pageMargins left="0.19652777777777777" right="0.19652777777777777" top="0.78749999999999998" bottom="0.78749999999999998" header="0.31527777777777777" footer="0.51180555555555551"/>
  <pageSetup paperSize="9" scale="60" firstPageNumber="0" orientation="portrait" horizontalDpi="300" verticalDpi="300" r:id="rId1"/>
  <headerFooter alignWithMargins="0">
    <oddHeader>&amp;L&amp;"Times New Roman,Gras"FSGT Ile de France &amp;C&amp;"Times New Roman,Gras"&amp;14CHALLENGE GUIMIER JEUNES1er tour</oddHeader>
    <oddFooter>&amp;CPage &amp;P de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18"/>
  <dimension ref="A1"/>
  <sheetViews>
    <sheetView workbookViewId="0">
      <selection activeCell="A2" sqref="A2"/>
    </sheetView>
  </sheetViews>
  <sheetFormatPr baseColWidth="10" defaultColWidth="11" defaultRowHeight="15.75"/>
  <sheetData>
    <row r="1" spans="1:1">
      <c r="A1" t="s">
        <v>82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20"/>
  <dimension ref="A1:X102"/>
  <sheetViews>
    <sheetView topLeftCell="A9" workbookViewId="0">
      <selection activeCell="G48" sqref="G47:G48"/>
    </sheetView>
  </sheetViews>
  <sheetFormatPr baseColWidth="10" defaultRowHeight="12.75"/>
  <cols>
    <col min="1" max="1" width="4.25" style="3" bestFit="1" customWidth="1"/>
    <col min="2" max="2" width="3.875" style="18" bestFit="1" customWidth="1"/>
    <col min="3" max="3" width="6.625" style="3" bestFit="1" customWidth="1"/>
    <col min="4" max="4" width="3.875" style="18" bestFit="1" customWidth="1"/>
    <col min="5" max="5" width="5.625" style="10" bestFit="1" customWidth="1"/>
    <col min="6" max="6" width="3.875" style="18" bestFit="1" customWidth="1"/>
    <col min="7" max="7" width="5.625" style="10" bestFit="1" customWidth="1"/>
    <col min="8" max="8" width="3.875" style="18" bestFit="1" customWidth="1"/>
    <col min="9" max="9" width="9" style="10" bestFit="1" customWidth="1"/>
    <col min="10" max="10" width="3.875" style="18" bestFit="1" customWidth="1"/>
    <col min="11" max="11" width="9" style="10" bestFit="1" customWidth="1"/>
    <col min="12" max="12" width="3.875" style="18" bestFit="1" customWidth="1"/>
    <col min="13" max="13" width="7.625" style="12" bestFit="1" customWidth="1"/>
    <col min="14" max="14" width="3.875" style="18" bestFit="1" customWidth="1"/>
    <col min="15" max="15" width="8.375" style="12" bestFit="1" customWidth="1"/>
    <col min="16" max="16" width="3.875" style="18" bestFit="1" customWidth="1"/>
    <col min="17" max="17" width="7.625" style="12" bestFit="1" customWidth="1"/>
    <col min="18" max="18" width="3.875" style="18" bestFit="1" customWidth="1"/>
    <col min="19" max="19" width="7.625" style="12" bestFit="1" customWidth="1"/>
    <col min="20" max="20" width="3.875" style="18" bestFit="1" customWidth="1"/>
    <col min="21" max="21" width="7.625" style="12" bestFit="1" customWidth="1"/>
    <col min="22" max="22" width="3.875" style="18" bestFit="1" customWidth="1"/>
    <col min="23" max="23" width="7.625" style="12" bestFit="1" customWidth="1"/>
    <col min="24" max="24" width="3.875" style="18" bestFit="1" customWidth="1"/>
    <col min="25" max="16384" width="11" style="2"/>
  </cols>
  <sheetData>
    <row r="1" spans="1:24" s="1" customFormat="1" ht="13.5" thickBot="1">
      <c r="A1" s="6" t="s">
        <v>4</v>
      </c>
      <c r="B1" s="15" t="s">
        <v>15</v>
      </c>
      <c r="C1" s="6" t="s">
        <v>6</v>
      </c>
      <c r="D1" s="15" t="s">
        <v>15</v>
      </c>
      <c r="E1" s="7" t="s">
        <v>52</v>
      </c>
      <c r="F1" s="15" t="s">
        <v>15</v>
      </c>
      <c r="G1" s="7" t="s">
        <v>8</v>
      </c>
      <c r="H1" s="15" t="s">
        <v>15</v>
      </c>
      <c r="I1" s="7" t="s">
        <v>16</v>
      </c>
      <c r="J1" s="15" t="s">
        <v>15</v>
      </c>
      <c r="K1" s="7" t="s">
        <v>17</v>
      </c>
      <c r="L1" s="15" t="s">
        <v>15</v>
      </c>
      <c r="M1" s="11" t="s">
        <v>10</v>
      </c>
      <c r="N1" s="15" t="s">
        <v>15</v>
      </c>
      <c r="O1" s="11" t="s">
        <v>18</v>
      </c>
      <c r="P1" s="15" t="s">
        <v>15</v>
      </c>
      <c r="Q1" s="11" t="s">
        <v>19</v>
      </c>
      <c r="R1" s="15" t="s">
        <v>15</v>
      </c>
      <c r="S1" s="11" t="s">
        <v>95</v>
      </c>
      <c r="T1" s="15" t="s">
        <v>15</v>
      </c>
      <c r="U1" s="11" t="s">
        <v>103</v>
      </c>
      <c r="V1" s="15" t="s">
        <v>15</v>
      </c>
      <c r="W1" s="11" t="s">
        <v>12</v>
      </c>
      <c r="X1" s="15" t="s">
        <v>15</v>
      </c>
    </row>
    <row r="2" spans="1:24" ht="13.5" thickTop="1">
      <c r="A2" s="5">
        <v>1</v>
      </c>
      <c r="B2" s="16">
        <v>25</v>
      </c>
      <c r="C2" s="5">
        <v>0</v>
      </c>
      <c r="D2" s="16">
        <v>25</v>
      </c>
      <c r="E2" s="8">
        <v>0</v>
      </c>
      <c r="F2" s="16">
        <v>25</v>
      </c>
      <c r="G2" s="8">
        <v>0</v>
      </c>
      <c r="H2" s="16">
        <v>25</v>
      </c>
      <c r="I2" s="8">
        <v>0</v>
      </c>
      <c r="J2" s="16">
        <v>25</v>
      </c>
      <c r="K2" s="8">
        <v>0</v>
      </c>
      <c r="L2" s="16">
        <v>25</v>
      </c>
      <c r="M2" s="14">
        <v>0</v>
      </c>
      <c r="N2" s="16">
        <v>1</v>
      </c>
      <c r="O2" s="14">
        <v>0</v>
      </c>
      <c r="P2" s="16">
        <v>1</v>
      </c>
      <c r="Q2" s="14">
        <v>0</v>
      </c>
      <c r="R2" s="16">
        <v>1</v>
      </c>
      <c r="S2" s="14">
        <v>0</v>
      </c>
      <c r="T2" s="16">
        <v>1</v>
      </c>
      <c r="U2" s="14">
        <v>0</v>
      </c>
      <c r="V2" s="16">
        <v>1</v>
      </c>
      <c r="W2" s="14">
        <v>0</v>
      </c>
      <c r="X2" s="16">
        <v>1</v>
      </c>
    </row>
    <row r="3" spans="1:24">
      <c r="A3" s="4">
        <v>76</v>
      </c>
      <c r="B3" s="17">
        <v>25</v>
      </c>
      <c r="C3" s="4">
        <v>81</v>
      </c>
      <c r="D3" s="17">
        <v>25</v>
      </c>
      <c r="E3" s="9">
        <v>1120</v>
      </c>
      <c r="F3" s="17">
        <v>25</v>
      </c>
      <c r="G3" s="9">
        <v>2000</v>
      </c>
      <c r="H3" s="17">
        <v>25</v>
      </c>
      <c r="I3" s="9">
        <v>2500</v>
      </c>
      <c r="J3" s="17">
        <v>25</v>
      </c>
      <c r="K3" s="9">
        <v>2350</v>
      </c>
      <c r="L3" s="17">
        <v>25</v>
      </c>
      <c r="M3" s="13">
        <v>100</v>
      </c>
      <c r="N3" s="17">
        <v>2</v>
      </c>
      <c r="O3" s="13" t="s">
        <v>85</v>
      </c>
      <c r="P3" s="17">
        <v>2</v>
      </c>
      <c r="Q3" s="13">
        <v>70</v>
      </c>
      <c r="R3" s="17">
        <v>2</v>
      </c>
      <c r="S3" s="13">
        <v>140</v>
      </c>
      <c r="T3" s="17">
        <v>2</v>
      </c>
      <c r="U3" s="13">
        <v>100</v>
      </c>
      <c r="V3" s="17">
        <v>2</v>
      </c>
      <c r="W3" s="13">
        <v>200</v>
      </c>
      <c r="X3" s="17">
        <v>2</v>
      </c>
    </row>
    <row r="4" spans="1:24">
      <c r="A4" s="4">
        <v>77</v>
      </c>
      <c r="B4" s="17">
        <v>24</v>
      </c>
      <c r="C4" s="4">
        <v>82</v>
      </c>
      <c r="D4" s="17">
        <v>24</v>
      </c>
      <c r="E4" s="9">
        <v>1140</v>
      </c>
      <c r="F4" s="17">
        <v>24</v>
      </c>
      <c r="G4" s="9">
        <v>2001</v>
      </c>
      <c r="H4" s="17">
        <v>24</v>
      </c>
      <c r="I4" s="9">
        <v>2501</v>
      </c>
      <c r="J4" s="17">
        <v>24</v>
      </c>
      <c r="K4" s="9">
        <v>3251</v>
      </c>
      <c r="L4" s="17">
        <v>24</v>
      </c>
      <c r="M4" s="13">
        <v>110</v>
      </c>
      <c r="N4" s="17">
        <v>3</v>
      </c>
      <c r="O4" s="13">
        <v>250</v>
      </c>
      <c r="P4" s="17">
        <v>3</v>
      </c>
      <c r="Q4" s="13"/>
      <c r="R4" s="17">
        <v>3</v>
      </c>
      <c r="S4" s="13">
        <v>170</v>
      </c>
      <c r="T4" s="17">
        <v>3</v>
      </c>
      <c r="U4" s="13">
        <v>200</v>
      </c>
      <c r="V4" s="17">
        <v>3</v>
      </c>
      <c r="W4" s="13">
        <v>300</v>
      </c>
      <c r="X4" s="17">
        <v>3</v>
      </c>
    </row>
    <row r="5" spans="1:24">
      <c r="A5" s="4">
        <v>78</v>
      </c>
      <c r="B5" s="17">
        <v>23</v>
      </c>
      <c r="C5" s="4">
        <v>83</v>
      </c>
      <c r="D5" s="17">
        <v>23</v>
      </c>
      <c r="E5" s="9">
        <v>1160</v>
      </c>
      <c r="F5" s="17">
        <v>24</v>
      </c>
      <c r="G5" s="9">
        <v>2010</v>
      </c>
      <c r="H5" s="17">
        <v>24</v>
      </c>
      <c r="I5" s="9">
        <v>2540</v>
      </c>
      <c r="J5" s="17">
        <v>24</v>
      </c>
      <c r="K5" s="9">
        <v>3300</v>
      </c>
      <c r="L5" s="17">
        <v>24</v>
      </c>
      <c r="M5" s="13">
        <v>120</v>
      </c>
      <c r="N5" s="17">
        <v>4</v>
      </c>
      <c r="O5" s="13">
        <v>260</v>
      </c>
      <c r="P5" s="17">
        <v>4</v>
      </c>
      <c r="Q5" s="13"/>
      <c r="R5" s="17">
        <v>4</v>
      </c>
      <c r="S5" s="13">
        <v>200</v>
      </c>
      <c r="T5" s="17">
        <v>4</v>
      </c>
      <c r="U5" s="13">
        <v>300</v>
      </c>
      <c r="V5" s="17">
        <v>4</v>
      </c>
      <c r="W5" s="13">
        <v>400</v>
      </c>
      <c r="X5" s="17">
        <v>4</v>
      </c>
    </row>
    <row r="6" spans="1:24">
      <c r="A6" s="4">
        <v>79</v>
      </c>
      <c r="B6" s="17">
        <v>22</v>
      </c>
      <c r="C6" s="4">
        <v>84</v>
      </c>
      <c r="D6" s="17">
        <v>22</v>
      </c>
      <c r="E6" s="9">
        <v>1180</v>
      </c>
      <c r="F6" s="17">
        <v>23</v>
      </c>
      <c r="G6" s="9">
        <v>2011</v>
      </c>
      <c r="H6" s="17">
        <v>23</v>
      </c>
      <c r="I6" s="9">
        <v>2541</v>
      </c>
      <c r="J6" s="17">
        <v>23</v>
      </c>
      <c r="K6" s="9">
        <v>3301</v>
      </c>
      <c r="L6" s="17">
        <v>23</v>
      </c>
      <c r="M6" s="13">
        <v>130</v>
      </c>
      <c r="N6" s="17">
        <v>5</v>
      </c>
      <c r="O6" s="13">
        <v>280</v>
      </c>
      <c r="P6" s="17">
        <v>5</v>
      </c>
      <c r="Q6" s="13">
        <v>75</v>
      </c>
      <c r="R6" s="17">
        <v>5</v>
      </c>
      <c r="S6" s="13">
        <v>230</v>
      </c>
      <c r="T6" s="17">
        <v>5</v>
      </c>
      <c r="U6" s="13">
        <v>400</v>
      </c>
      <c r="V6" s="17">
        <v>5</v>
      </c>
      <c r="W6" s="13">
        <v>500</v>
      </c>
      <c r="X6" s="17">
        <v>5</v>
      </c>
    </row>
    <row r="7" spans="1:24">
      <c r="A7" s="4">
        <v>80</v>
      </c>
      <c r="B7" s="17">
        <v>21</v>
      </c>
      <c r="C7" s="4">
        <v>85</v>
      </c>
      <c r="D7" s="17">
        <v>22</v>
      </c>
      <c r="E7" s="9">
        <v>1200</v>
      </c>
      <c r="F7" s="17">
        <v>23</v>
      </c>
      <c r="G7" s="9">
        <v>2020</v>
      </c>
      <c r="H7" s="17">
        <v>23</v>
      </c>
      <c r="I7" s="9">
        <v>2580</v>
      </c>
      <c r="J7" s="17">
        <v>23</v>
      </c>
      <c r="K7" s="9">
        <v>3350</v>
      </c>
      <c r="L7" s="17">
        <v>23</v>
      </c>
      <c r="M7" s="13">
        <v>140</v>
      </c>
      <c r="N7" s="17">
        <v>6</v>
      </c>
      <c r="O7" s="13">
        <v>300</v>
      </c>
      <c r="P7" s="17">
        <v>6</v>
      </c>
      <c r="Q7" s="13"/>
      <c r="R7" s="17">
        <v>6</v>
      </c>
      <c r="S7" s="13">
        <v>260</v>
      </c>
      <c r="T7" s="17">
        <v>6</v>
      </c>
      <c r="U7" s="13">
        <v>500</v>
      </c>
      <c r="V7" s="17">
        <v>6</v>
      </c>
      <c r="W7" s="13">
        <v>600</v>
      </c>
      <c r="X7" s="17">
        <v>6</v>
      </c>
    </row>
    <row r="8" spans="1:24">
      <c r="A8" s="4">
        <v>81</v>
      </c>
      <c r="B8" s="17">
        <v>20</v>
      </c>
      <c r="C8" s="4">
        <v>86</v>
      </c>
      <c r="D8" s="17">
        <v>21</v>
      </c>
      <c r="E8" s="9">
        <v>1220</v>
      </c>
      <c r="F8" s="17">
        <v>22</v>
      </c>
      <c r="G8" s="9">
        <v>2021</v>
      </c>
      <c r="H8" s="17">
        <v>22</v>
      </c>
      <c r="I8" s="9">
        <v>3581</v>
      </c>
      <c r="J8" s="17">
        <v>22</v>
      </c>
      <c r="K8" s="9">
        <v>3351</v>
      </c>
      <c r="L8" s="17">
        <v>22</v>
      </c>
      <c r="M8" s="13">
        <v>150</v>
      </c>
      <c r="N8" s="17">
        <v>7</v>
      </c>
      <c r="O8" s="13">
        <v>320</v>
      </c>
      <c r="P8" s="17">
        <v>7</v>
      </c>
      <c r="Q8" s="13"/>
      <c r="R8" s="17">
        <v>7</v>
      </c>
      <c r="S8" s="13">
        <v>290</v>
      </c>
      <c r="T8" s="17">
        <v>7</v>
      </c>
      <c r="U8" s="13">
        <v>550</v>
      </c>
      <c r="V8" s="17">
        <v>7</v>
      </c>
      <c r="W8" s="13">
        <v>700</v>
      </c>
      <c r="X8" s="17">
        <v>7</v>
      </c>
    </row>
    <row r="9" spans="1:24">
      <c r="A9" s="4">
        <v>82</v>
      </c>
      <c r="B9" s="17">
        <v>20</v>
      </c>
      <c r="C9" s="4">
        <v>87</v>
      </c>
      <c r="D9" s="17">
        <v>21</v>
      </c>
      <c r="E9" s="9">
        <v>1240</v>
      </c>
      <c r="F9" s="17">
        <v>22</v>
      </c>
      <c r="G9" s="9">
        <v>2040</v>
      </c>
      <c r="H9" s="17">
        <v>22</v>
      </c>
      <c r="I9" s="9">
        <v>3020</v>
      </c>
      <c r="J9" s="17">
        <v>22</v>
      </c>
      <c r="K9" s="9">
        <v>3400</v>
      </c>
      <c r="L9" s="17">
        <v>22</v>
      </c>
      <c r="M9" s="13">
        <v>160</v>
      </c>
      <c r="N9" s="17">
        <v>8</v>
      </c>
      <c r="O9" s="13">
        <v>340</v>
      </c>
      <c r="P9" s="17">
        <v>8</v>
      </c>
      <c r="Q9" s="13">
        <v>80</v>
      </c>
      <c r="R9" s="17">
        <v>8</v>
      </c>
      <c r="S9" s="13">
        <v>320</v>
      </c>
      <c r="T9" s="17">
        <v>8</v>
      </c>
      <c r="U9" s="13">
        <v>600</v>
      </c>
      <c r="V9" s="17">
        <v>8</v>
      </c>
      <c r="W9" s="13">
        <v>800</v>
      </c>
      <c r="X9" s="17">
        <v>8</v>
      </c>
    </row>
    <row r="10" spans="1:24">
      <c r="A10" s="4">
        <v>83</v>
      </c>
      <c r="B10" s="17">
        <v>19</v>
      </c>
      <c r="C10" s="4">
        <v>88</v>
      </c>
      <c r="D10" s="17">
        <v>21</v>
      </c>
      <c r="E10" s="9">
        <v>1260</v>
      </c>
      <c r="F10" s="17">
        <v>21</v>
      </c>
      <c r="G10" s="9">
        <v>2041</v>
      </c>
      <c r="H10" s="17">
        <v>21</v>
      </c>
      <c r="I10" s="9">
        <v>3021</v>
      </c>
      <c r="J10" s="17">
        <v>21</v>
      </c>
      <c r="K10" s="9">
        <v>3401</v>
      </c>
      <c r="L10" s="17">
        <v>21</v>
      </c>
      <c r="M10" s="13">
        <v>170</v>
      </c>
      <c r="N10" s="17">
        <v>9</v>
      </c>
      <c r="O10" s="13">
        <v>360</v>
      </c>
      <c r="P10" s="17">
        <v>9</v>
      </c>
      <c r="Q10" s="13"/>
      <c r="R10" s="17">
        <v>9</v>
      </c>
      <c r="S10" s="13">
        <v>350</v>
      </c>
      <c r="T10" s="17">
        <v>9</v>
      </c>
      <c r="U10" s="13">
        <v>650</v>
      </c>
      <c r="V10" s="17">
        <v>9</v>
      </c>
      <c r="W10" s="13">
        <v>900</v>
      </c>
      <c r="X10" s="17">
        <v>9</v>
      </c>
    </row>
    <row r="11" spans="1:24">
      <c r="A11" s="4">
        <v>84</v>
      </c>
      <c r="B11" s="17">
        <v>19</v>
      </c>
      <c r="C11" s="4">
        <v>89</v>
      </c>
      <c r="D11" s="17">
        <v>20</v>
      </c>
      <c r="E11" s="9">
        <v>1280</v>
      </c>
      <c r="F11" s="17">
        <v>21</v>
      </c>
      <c r="G11" s="9">
        <v>2060</v>
      </c>
      <c r="H11" s="17">
        <v>21</v>
      </c>
      <c r="I11" s="9">
        <v>3060</v>
      </c>
      <c r="J11" s="17">
        <v>21</v>
      </c>
      <c r="K11" s="9">
        <v>3450</v>
      </c>
      <c r="L11" s="17">
        <v>21</v>
      </c>
      <c r="M11" s="13">
        <v>180</v>
      </c>
      <c r="N11" s="17">
        <v>10</v>
      </c>
      <c r="O11" s="13">
        <v>380</v>
      </c>
      <c r="P11" s="17">
        <v>10</v>
      </c>
      <c r="Q11" s="13"/>
      <c r="R11" s="17">
        <v>10</v>
      </c>
      <c r="S11" s="13">
        <v>380</v>
      </c>
      <c r="T11" s="17">
        <v>10</v>
      </c>
      <c r="U11" s="13">
        <v>700</v>
      </c>
      <c r="V11" s="17">
        <v>10</v>
      </c>
      <c r="W11" s="13">
        <v>1000</v>
      </c>
      <c r="X11" s="17">
        <v>10</v>
      </c>
    </row>
    <row r="12" spans="1:24">
      <c r="A12" s="4">
        <v>85</v>
      </c>
      <c r="B12" s="17">
        <v>18</v>
      </c>
      <c r="C12" s="4">
        <v>90</v>
      </c>
      <c r="D12" s="17">
        <v>20</v>
      </c>
      <c r="E12" s="9">
        <v>1300</v>
      </c>
      <c r="F12" s="17">
        <v>20</v>
      </c>
      <c r="G12" s="9">
        <v>2061</v>
      </c>
      <c r="H12" s="17">
        <v>20</v>
      </c>
      <c r="I12" s="9">
        <v>3061</v>
      </c>
      <c r="J12" s="17">
        <v>20</v>
      </c>
      <c r="K12" s="9">
        <v>3451</v>
      </c>
      <c r="L12" s="17">
        <v>20</v>
      </c>
      <c r="M12" s="13">
        <v>190</v>
      </c>
      <c r="N12" s="17">
        <v>11</v>
      </c>
      <c r="O12" s="13">
        <v>400</v>
      </c>
      <c r="P12" s="17">
        <v>11</v>
      </c>
      <c r="Q12" s="13">
        <v>85</v>
      </c>
      <c r="R12" s="17">
        <v>11</v>
      </c>
      <c r="S12" s="13">
        <v>410</v>
      </c>
      <c r="T12" s="17">
        <v>11</v>
      </c>
      <c r="U12" s="13">
        <v>800</v>
      </c>
      <c r="V12" s="17">
        <v>11</v>
      </c>
      <c r="W12" s="13">
        <v>1100</v>
      </c>
      <c r="X12" s="17">
        <v>11</v>
      </c>
    </row>
    <row r="13" spans="1:24">
      <c r="A13" s="4">
        <v>86</v>
      </c>
      <c r="B13" s="17">
        <v>18</v>
      </c>
      <c r="C13" s="4">
        <v>91</v>
      </c>
      <c r="D13" s="17">
        <v>20</v>
      </c>
      <c r="E13" s="9">
        <v>1320</v>
      </c>
      <c r="F13" s="17">
        <v>20</v>
      </c>
      <c r="G13" s="9">
        <v>2080</v>
      </c>
      <c r="H13" s="17">
        <v>20</v>
      </c>
      <c r="I13" s="9">
        <v>3100</v>
      </c>
      <c r="J13" s="17">
        <v>20</v>
      </c>
      <c r="K13" s="9">
        <v>3500</v>
      </c>
      <c r="L13" s="17">
        <v>20</v>
      </c>
      <c r="M13" s="13">
        <v>200</v>
      </c>
      <c r="N13" s="17">
        <v>12</v>
      </c>
      <c r="O13" s="13">
        <v>420</v>
      </c>
      <c r="P13" s="17">
        <v>12</v>
      </c>
      <c r="Q13" s="13"/>
      <c r="R13" s="17">
        <v>12</v>
      </c>
      <c r="S13" s="13">
        <v>440</v>
      </c>
      <c r="T13" s="17">
        <v>12</v>
      </c>
      <c r="U13" s="13">
        <v>900</v>
      </c>
      <c r="V13" s="17">
        <v>12</v>
      </c>
      <c r="W13" s="13">
        <v>1200</v>
      </c>
      <c r="X13" s="17">
        <v>12</v>
      </c>
    </row>
    <row r="14" spans="1:24">
      <c r="A14" s="4">
        <v>87</v>
      </c>
      <c r="B14" s="17">
        <v>18</v>
      </c>
      <c r="C14" s="4">
        <v>92</v>
      </c>
      <c r="D14" s="17">
        <v>19</v>
      </c>
      <c r="E14" s="9">
        <v>1340</v>
      </c>
      <c r="F14" s="17">
        <v>19</v>
      </c>
      <c r="G14" s="9">
        <v>2081</v>
      </c>
      <c r="H14" s="17">
        <v>19</v>
      </c>
      <c r="I14" s="9">
        <v>3101</v>
      </c>
      <c r="J14" s="17">
        <v>19</v>
      </c>
      <c r="K14" s="9">
        <v>3501</v>
      </c>
      <c r="L14" s="17">
        <v>19</v>
      </c>
      <c r="M14" s="13">
        <v>210</v>
      </c>
      <c r="N14" s="17">
        <v>13</v>
      </c>
      <c r="O14" s="13">
        <v>440</v>
      </c>
      <c r="P14" s="17">
        <v>13</v>
      </c>
      <c r="Q14" s="13"/>
      <c r="R14" s="17">
        <v>13</v>
      </c>
      <c r="S14" s="13">
        <v>470</v>
      </c>
      <c r="T14" s="17">
        <v>13</v>
      </c>
      <c r="U14" s="13">
        <v>1000</v>
      </c>
      <c r="V14" s="17">
        <v>13</v>
      </c>
      <c r="W14" s="13">
        <v>1300</v>
      </c>
      <c r="X14" s="17">
        <v>13</v>
      </c>
    </row>
    <row r="15" spans="1:24">
      <c r="A15" s="4">
        <v>88</v>
      </c>
      <c r="B15" s="17">
        <v>17</v>
      </c>
      <c r="C15" s="4">
        <v>93</v>
      </c>
      <c r="D15" s="17">
        <v>19</v>
      </c>
      <c r="E15" s="9">
        <v>1360</v>
      </c>
      <c r="F15" s="17">
        <v>19</v>
      </c>
      <c r="G15" s="9">
        <v>2110</v>
      </c>
      <c r="H15" s="17">
        <v>19</v>
      </c>
      <c r="I15" s="9">
        <v>3150</v>
      </c>
      <c r="J15" s="17">
        <v>19</v>
      </c>
      <c r="K15" s="9">
        <v>3550</v>
      </c>
      <c r="L15" s="17">
        <v>19</v>
      </c>
      <c r="M15" s="13">
        <v>220</v>
      </c>
      <c r="N15" s="17">
        <v>14</v>
      </c>
      <c r="O15" s="13">
        <v>460</v>
      </c>
      <c r="P15" s="17">
        <v>14</v>
      </c>
      <c r="Q15" s="13">
        <v>90</v>
      </c>
      <c r="R15" s="17">
        <v>14</v>
      </c>
      <c r="S15" s="13">
        <v>500</v>
      </c>
      <c r="T15" s="17">
        <v>14</v>
      </c>
      <c r="U15" s="13">
        <v>1100</v>
      </c>
      <c r="V15" s="17">
        <v>14</v>
      </c>
      <c r="W15" s="13">
        <v>1400</v>
      </c>
      <c r="X15" s="17">
        <v>14</v>
      </c>
    </row>
    <row r="16" spans="1:24">
      <c r="A16" s="4">
        <v>89</v>
      </c>
      <c r="B16" s="17">
        <v>17</v>
      </c>
      <c r="C16" s="4">
        <v>94</v>
      </c>
      <c r="D16" s="17">
        <v>19</v>
      </c>
      <c r="E16" s="9">
        <v>1380</v>
      </c>
      <c r="F16" s="17">
        <v>18</v>
      </c>
      <c r="G16" s="9">
        <v>2111</v>
      </c>
      <c r="H16" s="17">
        <v>18</v>
      </c>
      <c r="I16" s="9">
        <v>3151</v>
      </c>
      <c r="J16" s="17">
        <v>18</v>
      </c>
      <c r="K16" s="9">
        <v>3551</v>
      </c>
      <c r="L16" s="17">
        <v>18</v>
      </c>
      <c r="M16" s="13">
        <v>230</v>
      </c>
      <c r="N16" s="17">
        <v>15</v>
      </c>
      <c r="O16" s="13">
        <v>480</v>
      </c>
      <c r="P16" s="17">
        <v>15</v>
      </c>
      <c r="Q16" s="13"/>
      <c r="R16" s="17">
        <v>15</v>
      </c>
      <c r="S16" s="13">
        <v>530</v>
      </c>
      <c r="T16" s="17">
        <v>15</v>
      </c>
      <c r="U16" s="13">
        <v>1200</v>
      </c>
      <c r="V16" s="17">
        <v>15</v>
      </c>
      <c r="W16" s="13">
        <v>1500</v>
      </c>
      <c r="X16" s="17">
        <v>15</v>
      </c>
    </row>
    <row r="17" spans="1:24">
      <c r="A17" s="4">
        <v>90</v>
      </c>
      <c r="B17" s="17">
        <v>17</v>
      </c>
      <c r="C17" s="4">
        <v>95</v>
      </c>
      <c r="D17" s="17">
        <v>18</v>
      </c>
      <c r="E17" s="9">
        <v>1400</v>
      </c>
      <c r="F17" s="17">
        <v>18</v>
      </c>
      <c r="G17" s="9">
        <v>2150</v>
      </c>
      <c r="H17" s="17">
        <v>18</v>
      </c>
      <c r="I17" s="9">
        <v>3200</v>
      </c>
      <c r="J17" s="17">
        <v>18</v>
      </c>
      <c r="K17" s="9">
        <v>4000</v>
      </c>
      <c r="L17" s="17">
        <v>18</v>
      </c>
      <c r="M17" s="13">
        <v>240</v>
      </c>
      <c r="N17" s="17">
        <v>16</v>
      </c>
      <c r="O17" s="13">
        <v>500</v>
      </c>
      <c r="P17" s="17">
        <v>16</v>
      </c>
      <c r="Q17" s="13">
        <v>95</v>
      </c>
      <c r="R17" s="17">
        <v>16</v>
      </c>
      <c r="S17" s="13">
        <v>560</v>
      </c>
      <c r="T17" s="17">
        <v>16</v>
      </c>
      <c r="U17" s="13">
        <v>1300</v>
      </c>
      <c r="V17" s="17">
        <v>16</v>
      </c>
      <c r="W17" s="13">
        <v>1600</v>
      </c>
      <c r="X17" s="17">
        <v>16</v>
      </c>
    </row>
    <row r="18" spans="1:24">
      <c r="A18" s="4">
        <v>91</v>
      </c>
      <c r="B18" s="17">
        <v>16</v>
      </c>
      <c r="C18" s="4">
        <v>96</v>
      </c>
      <c r="D18" s="17">
        <v>18</v>
      </c>
      <c r="E18" s="9">
        <v>1420</v>
      </c>
      <c r="F18" s="17">
        <v>17</v>
      </c>
      <c r="G18" s="9">
        <v>2151</v>
      </c>
      <c r="H18" s="17">
        <v>17</v>
      </c>
      <c r="I18" s="9">
        <v>3201</v>
      </c>
      <c r="J18" s="17">
        <v>17</v>
      </c>
      <c r="K18" s="9">
        <v>4001</v>
      </c>
      <c r="L18" s="17">
        <v>17</v>
      </c>
      <c r="M18" s="13">
        <v>260</v>
      </c>
      <c r="N18" s="17">
        <v>17</v>
      </c>
      <c r="O18" s="13">
        <v>520</v>
      </c>
      <c r="P18" s="17">
        <v>17</v>
      </c>
      <c r="Q18" s="13"/>
      <c r="R18" s="17">
        <v>17</v>
      </c>
      <c r="S18" s="13">
        <v>580</v>
      </c>
      <c r="T18" s="17">
        <v>17</v>
      </c>
      <c r="U18" s="13">
        <v>1400</v>
      </c>
      <c r="V18" s="17">
        <v>17</v>
      </c>
      <c r="W18" s="13">
        <v>1700</v>
      </c>
      <c r="X18" s="17">
        <v>17</v>
      </c>
    </row>
    <row r="19" spans="1:24">
      <c r="A19" s="4">
        <v>92</v>
      </c>
      <c r="B19" s="17">
        <v>16</v>
      </c>
      <c r="C19" s="4">
        <v>97</v>
      </c>
      <c r="D19" s="17">
        <v>18</v>
      </c>
      <c r="E19" s="9">
        <v>1440</v>
      </c>
      <c r="F19" s="17">
        <v>17</v>
      </c>
      <c r="G19" s="9">
        <v>2200</v>
      </c>
      <c r="H19" s="17">
        <v>17</v>
      </c>
      <c r="I19" s="9">
        <v>3270</v>
      </c>
      <c r="J19" s="17">
        <v>17</v>
      </c>
      <c r="K19" s="9">
        <v>4080</v>
      </c>
      <c r="L19" s="17">
        <v>17</v>
      </c>
      <c r="M19" s="13">
        <v>280</v>
      </c>
      <c r="N19" s="17">
        <v>18</v>
      </c>
      <c r="O19" s="13">
        <v>540</v>
      </c>
      <c r="P19" s="17">
        <v>18</v>
      </c>
      <c r="Q19" s="13">
        <v>100</v>
      </c>
      <c r="R19" s="17">
        <v>18</v>
      </c>
      <c r="S19" s="13">
        <v>620</v>
      </c>
      <c r="T19" s="17">
        <v>18</v>
      </c>
      <c r="U19" s="13">
        <v>1600</v>
      </c>
      <c r="V19" s="17">
        <v>18</v>
      </c>
      <c r="W19" s="13">
        <v>1800</v>
      </c>
      <c r="X19" s="17">
        <v>18</v>
      </c>
    </row>
    <row r="20" spans="1:24">
      <c r="A20" s="4">
        <v>93</v>
      </c>
      <c r="B20" s="17">
        <v>16</v>
      </c>
      <c r="C20" s="4">
        <v>98</v>
      </c>
      <c r="D20" s="17">
        <v>17</v>
      </c>
      <c r="E20" s="9">
        <v>1460</v>
      </c>
      <c r="F20" s="17">
        <v>16</v>
      </c>
      <c r="G20" s="9">
        <v>201</v>
      </c>
      <c r="H20" s="17">
        <v>16</v>
      </c>
      <c r="I20" s="9">
        <v>3271</v>
      </c>
      <c r="J20" s="17">
        <v>16</v>
      </c>
      <c r="K20" s="9">
        <v>4081</v>
      </c>
      <c r="L20" s="17">
        <v>16</v>
      </c>
      <c r="M20" s="13">
        <v>300</v>
      </c>
      <c r="N20" s="17">
        <v>19</v>
      </c>
      <c r="O20" s="13">
        <v>560</v>
      </c>
      <c r="P20" s="17">
        <v>19</v>
      </c>
      <c r="Q20" s="13"/>
      <c r="R20" s="17">
        <v>19</v>
      </c>
      <c r="S20" s="13">
        <v>660</v>
      </c>
      <c r="T20" s="17">
        <v>19</v>
      </c>
      <c r="U20" s="13">
        <v>1800</v>
      </c>
      <c r="V20" s="17">
        <v>19</v>
      </c>
      <c r="W20" s="13">
        <v>1900</v>
      </c>
      <c r="X20" s="17">
        <v>19</v>
      </c>
    </row>
    <row r="21" spans="1:24">
      <c r="A21" s="4">
        <v>94</v>
      </c>
      <c r="B21" s="17">
        <v>15</v>
      </c>
      <c r="C21" s="4">
        <v>99</v>
      </c>
      <c r="D21" s="17">
        <v>17</v>
      </c>
      <c r="E21" s="9">
        <v>1480</v>
      </c>
      <c r="F21" s="17">
        <v>16</v>
      </c>
      <c r="G21" s="9">
        <v>2250</v>
      </c>
      <c r="H21" s="17">
        <v>16</v>
      </c>
      <c r="I21" s="9">
        <v>3340</v>
      </c>
      <c r="J21" s="17">
        <v>16</v>
      </c>
      <c r="K21" s="9">
        <v>4160</v>
      </c>
      <c r="L21" s="17">
        <v>16</v>
      </c>
      <c r="M21" s="13">
        <v>320</v>
      </c>
      <c r="N21" s="17">
        <v>20</v>
      </c>
      <c r="O21" s="13">
        <v>580</v>
      </c>
      <c r="P21" s="17">
        <v>20</v>
      </c>
      <c r="Q21" s="13">
        <v>105</v>
      </c>
      <c r="R21" s="17">
        <v>20</v>
      </c>
      <c r="S21" s="13">
        <v>700</v>
      </c>
      <c r="T21" s="17">
        <v>20</v>
      </c>
      <c r="U21" s="13">
        <v>2000</v>
      </c>
      <c r="V21" s="17">
        <v>20</v>
      </c>
      <c r="W21" s="13">
        <v>2000</v>
      </c>
      <c r="X21" s="17">
        <v>20</v>
      </c>
    </row>
    <row r="22" spans="1:24">
      <c r="A22" s="4">
        <v>95</v>
      </c>
      <c r="B22" s="17">
        <v>15</v>
      </c>
      <c r="C22" s="4">
        <v>100</v>
      </c>
      <c r="D22" s="17">
        <v>17</v>
      </c>
      <c r="E22" s="9">
        <v>1500</v>
      </c>
      <c r="F22" s="17">
        <v>15</v>
      </c>
      <c r="G22" s="9">
        <v>2251</v>
      </c>
      <c r="H22" s="17">
        <v>15</v>
      </c>
      <c r="I22" s="9">
        <v>3341</v>
      </c>
      <c r="J22" s="17">
        <v>15</v>
      </c>
      <c r="K22" s="9">
        <v>4161</v>
      </c>
      <c r="L22" s="17">
        <v>15</v>
      </c>
      <c r="M22" s="13">
        <v>340</v>
      </c>
      <c r="N22" s="17">
        <v>21</v>
      </c>
      <c r="O22" s="13">
        <v>600</v>
      </c>
      <c r="P22" s="17">
        <v>21</v>
      </c>
      <c r="Q22" s="13"/>
      <c r="R22" s="17">
        <v>21</v>
      </c>
      <c r="S22" s="13">
        <v>750</v>
      </c>
      <c r="T22" s="17">
        <v>21</v>
      </c>
      <c r="U22" s="13">
        <v>2300</v>
      </c>
      <c r="V22" s="17">
        <v>21</v>
      </c>
      <c r="W22" s="13">
        <v>2100</v>
      </c>
      <c r="X22" s="17">
        <v>21</v>
      </c>
    </row>
    <row r="23" spans="1:24">
      <c r="A23" s="4">
        <v>96</v>
      </c>
      <c r="B23" s="17">
        <v>15</v>
      </c>
      <c r="C23" s="4">
        <v>101</v>
      </c>
      <c r="D23" s="17">
        <v>17</v>
      </c>
      <c r="E23" s="9">
        <v>1520</v>
      </c>
      <c r="F23" s="17">
        <v>15</v>
      </c>
      <c r="G23" s="9">
        <v>2300</v>
      </c>
      <c r="H23" s="17">
        <v>15</v>
      </c>
      <c r="I23" s="9">
        <v>3410</v>
      </c>
      <c r="J23" s="17">
        <v>15</v>
      </c>
      <c r="K23" s="9">
        <v>4240</v>
      </c>
      <c r="L23" s="17">
        <v>15</v>
      </c>
      <c r="M23" s="13">
        <v>360</v>
      </c>
      <c r="N23" s="17">
        <v>22</v>
      </c>
      <c r="O23" s="13">
        <v>620</v>
      </c>
      <c r="P23" s="17">
        <v>22</v>
      </c>
      <c r="Q23" s="13">
        <v>110</v>
      </c>
      <c r="R23" s="17">
        <v>22</v>
      </c>
      <c r="S23" s="13">
        <v>800</v>
      </c>
      <c r="T23" s="17">
        <v>22</v>
      </c>
      <c r="U23" s="13">
        <v>2600</v>
      </c>
      <c r="V23" s="17">
        <v>22</v>
      </c>
      <c r="W23" s="13">
        <v>2200</v>
      </c>
      <c r="X23" s="17">
        <v>22</v>
      </c>
    </row>
    <row r="24" spans="1:24">
      <c r="A24" s="4">
        <v>97</v>
      </c>
      <c r="B24" s="17">
        <v>14</v>
      </c>
      <c r="C24" s="4">
        <v>102</v>
      </c>
      <c r="D24" s="17">
        <v>16</v>
      </c>
      <c r="E24" s="9">
        <v>1540</v>
      </c>
      <c r="F24" s="17">
        <v>14</v>
      </c>
      <c r="G24" s="9">
        <v>2301</v>
      </c>
      <c r="H24" s="17">
        <v>14</v>
      </c>
      <c r="I24" s="9">
        <v>3411</v>
      </c>
      <c r="J24" s="17">
        <v>14</v>
      </c>
      <c r="K24" s="9">
        <v>4241</v>
      </c>
      <c r="L24" s="17">
        <v>14</v>
      </c>
      <c r="M24" s="13">
        <v>380</v>
      </c>
      <c r="N24" s="17">
        <v>23</v>
      </c>
      <c r="O24" s="13">
        <v>640</v>
      </c>
      <c r="P24" s="17">
        <v>23</v>
      </c>
      <c r="Q24" s="13">
        <v>115</v>
      </c>
      <c r="R24" s="17">
        <v>23</v>
      </c>
      <c r="S24" s="13">
        <v>900</v>
      </c>
      <c r="T24" s="17">
        <v>23</v>
      </c>
      <c r="U24" s="13">
        <v>2900</v>
      </c>
      <c r="V24" s="17">
        <v>23</v>
      </c>
      <c r="W24" s="13">
        <v>2300</v>
      </c>
      <c r="X24" s="17">
        <v>23</v>
      </c>
    </row>
    <row r="25" spans="1:24">
      <c r="A25" s="4">
        <v>98</v>
      </c>
      <c r="B25" s="17">
        <v>14</v>
      </c>
      <c r="C25" s="4">
        <v>103</v>
      </c>
      <c r="D25" s="17">
        <v>16</v>
      </c>
      <c r="E25" s="9">
        <v>1560</v>
      </c>
      <c r="F25" s="17">
        <v>14</v>
      </c>
      <c r="G25" s="9">
        <v>2360</v>
      </c>
      <c r="H25" s="17">
        <v>14</v>
      </c>
      <c r="I25" s="9">
        <v>3480</v>
      </c>
      <c r="J25" s="17">
        <v>14</v>
      </c>
      <c r="K25" s="9">
        <v>4320</v>
      </c>
      <c r="L25" s="17">
        <v>14</v>
      </c>
      <c r="M25" s="13">
        <v>400</v>
      </c>
      <c r="N25" s="17">
        <v>24</v>
      </c>
      <c r="O25" s="13">
        <v>660</v>
      </c>
      <c r="P25" s="17">
        <v>24</v>
      </c>
      <c r="Q25" s="13">
        <v>120</v>
      </c>
      <c r="R25" s="17">
        <v>24</v>
      </c>
      <c r="S25" s="13">
        <v>100</v>
      </c>
      <c r="T25" s="17">
        <v>24</v>
      </c>
      <c r="U25" s="13">
        <v>3200</v>
      </c>
      <c r="V25" s="17">
        <v>24</v>
      </c>
      <c r="W25" s="13">
        <v>2400</v>
      </c>
      <c r="X25" s="17">
        <v>24</v>
      </c>
    </row>
    <row r="26" spans="1:24">
      <c r="A26" s="4">
        <v>99</v>
      </c>
      <c r="B26" s="17">
        <v>14</v>
      </c>
      <c r="C26" s="4">
        <v>104</v>
      </c>
      <c r="D26" s="17">
        <v>16</v>
      </c>
      <c r="E26" s="9">
        <v>1580</v>
      </c>
      <c r="F26" s="17">
        <v>13</v>
      </c>
      <c r="G26" s="9">
        <v>2361</v>
      </c>
      <c r="H26" s="17">
        <v>13</v>
      </c>
      <c r="I26" s="9">
        <v>3481</v>
      </c>
      <c r="J26" s="17">
        <v>13</v>
      </c>
      <c r="K26" s="9">
        <v>4321</v>
      </c>
      <c r="L26" s="17">
        <v>13</v>
      </c>
      <c r="M26" s="13">
        <v>420</v>
      </c>
      <c r="N26" s="17">
        <v>25</v>
      </c>
      <c r="O26" s="13">
        <v>680</v>
      </c>
      <c r="P26" s="17">
        <v>25</v>
      </c>
      <c r="Q26" s="13">
        <v>125</v>
      </c>
      <c r="R26" s="17">
        <v>25</v>
      </c>
      <c r="S26" s="13">
        <v>110</v>
      </c>
      <c r="T26" s="17">
        <v>25</v>
      </c>
      <c r="U26" s="13">
        <v>3600</v>
      </c>
      <c r="V26" s="17">
        <v>25</v>
      </c>
      <c r="W26" s="13">
        <v>2500</v>
      </c>
      <c r="X26" s="17">
        <v>25</v>
      </c>
    </row>
    <row r="27" spans="1:24">
      <c r="A27" s="4">
        <v>100</v>
      </c>
      <c r="B27" s="17">
        <v>13</v>
      </c>
      <c r="C27" s="4">
        <v>105</v>
      </c>
      <c r="D27" s="17">
        <v>16</v>
      </c>
      <c r="E27" s="9">
        <v>2000</v>
      </c>
      <c r="F27" s="17">
        <v>13</v>
      </c>
      <c r="G27" s="9">
        <v>2420</v>
      </c>
      <c r="H27" s="17">
        <v>13</v>
      </c>
      <c r="I27" s="9">
        <v>3550</v>
      </c>
      <c r="J27" s="17">
        <v>13</v>
      </c>
      <c r="K27" s="9">
        <v>4400</v>
      </c>
      <c r="L27" s="17">
        <v>13</v>
      </c>
    </row>
    <row r="28" spans="1:24">
      <c r="A28" s="4">
        <v>101</v>
      </c>
      <c r="B28" s="17">
        <v>13</v>
      </c>
      <c r="C28" s="4">
        <v>106</v>
      </c>
      <c r="D28" s="17">
        <v>15</v>
      </c>
      <c r="E28" s="9">
        <v>2020</v>
      </c>
      <c r="F28" s="17">
        <v>12</v>
      </c>
      <c r="G28" s="9">
        <v>2421</v>
      </c>
      <c r="H28" s="17">
        <v>12</v>
      </c>
      <c r="I28" s="9">
        <v>3551</v>
      </c>
      <c r="J28" s="17">
        <v>12</v>
      </c>
      <c r="K28" s="9">
        <v>4401</v>
      </c>
      <c r="L28" s="17">
        <v>12</v>
      </c>
    </row>
    <row r="29" spans="1:24">
      <c r="A29" s="4">
        <v>102</v>
      </c>
      <c r="B29" s="17">
        <v>13</v>
      </c>
      <c r="C29" s="4">
        <v>107</v>
      </c>
      <c r="D29" s="17">
        <v>14</v>
      </c>
      <c r="E29" s="9">
        <v>2040</v>
      </c>
      <c r="F29" s="17">
        <v>12</v>
      </c>
      <c r="G29" s="9">
        <v>2480</v>
      </c>
      <c r="H29" s="17">
        <v>12</v>
      </c>
      <c r="I29" s="9">
        <v>4020</v>
      </c>
      <c r="J29" s="17">
        <v>12</v>
      </c>
      <c r="K29" s="9">
        <v>4480</v>
      </c>
      <c r="L29" s="17">
        <v>12</v>
      </c>
    </row>
    <row r="30" spans="1:24">
      <c r="A30" s="4">
        <v>103</v>
      </c>
      <c r="B30" s="17">
        <v>13</v>
      </c>
      <c r="C30" s="4">
        <v>108</v>
      </c>
      <c r="D30" s="17">
        <v>14</v>
      </c>
      <c r="E30" s="9">
        <v>2060</v>
      </c>
      <c r="F30" s="17">
        <v>11</v>
      </c>
      <c r="G30" s="9">
        <v>2481</v>
      </c>
      <c r="H30" s="17">
        <v>11</v>
      </c>
      <c r="I30" s="9">
        <v>4021</v>
      </c>
      <c r="J30" s="17">
        <v>11</v>
      </c>
      <c r="K30" s="9">
        <v>4481</v>
      </c>
      <c r="L30" s="17">
        <v>11</v>
      </c>
    </row>
    <row r="31" spans="1:24">
      <c r="A31" s="4">
        <v>104</v>
      </c>
      <c r="B31" s="17">
        <v>12</v>
      </c>
      <c r="C31" s="4">
        <v>109</v>
      </c>
      <c r="D31" s="17">
        <v>14</v>
      </c>
      <c r="E31" s="9">
        <v>2080</v>
      </c>
      <c r="F31" s="17">
        <v>11</v>
      </c>
      <c r="G31" s="9">
        <v>2540</v>
      </c>
      <c r="H31" s="17">
        <v>11</v>
      </c>
      <c r="I31" s="9">
        <v>4080</v>
      </c>
      <c r="J31" s="17">
        <v>11</v>
      </c>
      <c r="K31" s="9">
        <v>4560</v>
      </c>
      <c r="L31" s="17">
        <v>11</v>
      </c>
    </row>
    <row r="32" spans="1:24">
      <c r="A32" s="4">
        <v>105</v>
      </c>
      <c r="B32" s="17">
        <v>12</v>
      </c>
      <c r="C32" s="4">
        <v>110</v>
      </c>
      <c r="D32" s="17">
        <v>14</v>
      </c>
      <c r="E32" s="9">
        <v>2100</v>
      </c>
      <c r="F32" s="17">
        <v>10</v>
      </c>
      <c r="G32" s="9">
        <v>2541</v>
      </c>
      <c r="H32" s="17">
        <v>10</v>
      </c>
      <c r="I32" s="9">
        <v>4081</v>
      </c>
      <c r="J32" s="17">
        <v>10</v>
      </c>
      <c r="K32" s="9">
        <v>4561</v>
      </c>
      <c r="L32" s="17">
        <v>10</v>
      </c>
    </row>
    <row r="33" spans="1:12">
      <c r="A33" s="4">
        <v>106</v>
      </c>
      <c r="B33" s="17">
        <v>12</v>
      </c>
      <c r="C33" s="4">
        <v>111</v>
      </c>
      <c r="D33" s="17">
        <v>13</v>
      </c>
      <c r="E33" s="9">
        <v>2120</v>
      </c>
      <c r="F33" s="17">
        <v>10</v>
      </c>
      <c r="G33" s="9">
        <v>3000</v>
      </c>
      <c r="H33" s="17">
        <v>10</v>
      </c>
      <c r="I33" s="9">
        <v>4160</v>
      </c>
      <c r="J33" s="17">
        <v>10</v>
      </c>
      <c r="K33" s="9">
        <v>5040</v>
      </c>
      <c r="L33" s="17">
        <v>10</v>
      </c>
    </row>
    <row r="34" spans="1:12">
      <c r="A34" s="4">
        <v>107</v>
      </c>
      <c r="B34" s="17">
        <v>12</v>
      </c>
      <c r="C34" s="4">
        <v>112</v>
      </c>
      <c r="D34" s="17">
        <v>13</v>
      </c>
      <c r="E34" s="9">
        <v>2140</v>
      </c>
      <c r="F34" s="17">
        <v>9</v>
      </c>
      <c r="G34" s="9">
        <v>3001</v>
      </c>
      <c r="H34" s="17">
        <v>9</v>
      </c>
      <c r="I34" s="9">
        <v>4161</v>
      </c>
      <c r="J34" s="17">
        <v>9</v>
      </c>
      <c r="K34" s="9">
        <v>5041</v>
      </c>
      <c r="L34" s="17">
        <v>9</v>
      </c>
    </row>
    <row r="35" spans="1:12">
      <c r="A35" s="4">
        <v>108</v>
      </c>
      <c r="B35" s="17">
        <v>11</v>
      </c>
      <c r="C35" s="4">
        <v>113</v>
      </c>
      <c r="D35" s="17">
        <v>13</v>
      </c>
      <c r="E35" s="9">
        <v>2160</v>
      </c>
      <c r="F35" s="17">
        <v>9</v>
      </c>
      <c r="G35" s="9">
        <v>3060</v>
      </c>
      <c r="H35" s="17">
        <v>9</v>
      </c>
      <c r="I35" s="9">
        <v>4230</v>
      </c>
      <c r="J35" s="17">
        <v>9</v>
      </c>
      <c r="K35" s="9">
        <v>5120</v>
      </c>
      <c r="L35" s="17">
        <v>9</v>
      </c>
    </row>
    <row r="36" spans="1:12">
      <c r="A36" s="4">
        <v>109</v>
      </c>
      <c r="B36" s="17">
        <v>11</v>
      </c>
      <c r="C36" s="4">
        <v>114</v>
      </c>
      <c r="D36" s="17">
        <v>13</v>
      </c>
      <c r="E36" s="9">
        <v>2180</v>
      </c>
      <c r="F36" s="17">
        <v>8</v>
      </c>
      <c r="G36" s="9">
        <v>3061</v>
      </c>
      <c r="H36" s="17">
        <v>8</v>
      </c>
      <c r="I36" s="9">
        <v>4231</v>
      </c>
      <c r="J36" s="17">
        <v>8</v>
      </c>
      <c r="K36" s="9">
        <v>5121</v>
      </c>
      <c r="L36" s="17">
        <v>8</v>
      </c>
    </row>
    <row r="37" spans="1:12">
      <c r="A37" s="4">
        <v>110</v>
      </c>
      <c r="B37" s="17">
        <v>11</v>
      </c>
      <c r="C37" s="4">
        <v>115</v>
      </c>
      <c r="D37" s="17">
        <v>12</v>
      </c>
      <c r="E37" s="9">
        <v>2200</v>
      </c>
      <c r="F37" s="17">
        <v>8</v>
      </c>
      <c r="G37" s="9">
        <v>3130</v>
      </c>
      <c r="H37" s="17">
        <v>8</v>
      </c>
      <c r="I37" s="9">
        <v>4300</v>
      </c>
      <c r="J37" s="17">
        <v>8</v>
      </c>
      <c r="K37" s="9">
        <v>5200</v>
      </c>
      <c r="L37" s="17">
        <v>8</v>
      </c>
    </row>
    <row r="38" spans="1:12">
      <c r="A38" s="4">
        <v>111</v>
      </c>
      <c r="B38" s="17">
        <v>11</v>
      </c>
      <c r="C38" s="4">
        <v>116</v>
      </c>
      <c r="D38" s="17">
        <v>12</v>
      </c>
      <c r="E38" s="9">
        <v>2220</v>
      </c>
      <c r="F38" s="17">
        <v>7</v>
      </c>
      <c r="G38" s="9">
        <v>3131</v>
      </c>
      <c r="H38" s="17">
        <v>7</v>
      </c>
      <c r="I38" s="9">
        <v>4301</v>
      </c>
      <c r="J38" s="17">
        <v>7</v>
      </c>
      <c r="K38" s="9">
        <v>5201</v>
      </c>
      <c r="L38" s="17">
        <v>7</v>
      </c>
    </row>
    <row r="39" spans="1:12">
      <c r="A39" s="4">
        <v>112</v>
      </c>
      <c r="B39" s="17">
        <v>10</v>
      </c>
      <c r="C39" s="4">
        <v>117</v>
      </c>
      <c r="D39" s="17">
        <v>12</v>
      </c>
      <c r="E39" s="9">
        <v>2240</v>
      </c>
      <c r="F39" s="17">
        <v>7</v>
      </c>
      <c r="G39" s="9">
        <v>3200</v>
      </c>
      <c r="H39" s="17">
        <v>7</v>
      </c>
      <c r="I39" s="9">
        <v>4400</v>
      </c>
      <c r="J39" s="17">
        <v>7</v>
      </c>
      <c r="K39" s="9">
        <v>5300</v>
      </c>
      <c r="L39" s="17">
        <v>7</v>
      </c>
    </row>
    <row r="40" spans="1:12">
      <c r="A40" s="4">
        <v>113</v>
      </c>
      <c r="B40" s="17">
        <v>10</v>
      </c>
      <c r="C40" s="4">
        <v>118</v>
      </c>
      <c r="D40" s="17">
        <v>12</v>
      </c>
      <c r="E40" s="9">
        <v>2260</v>
      </c>
      <c r="F40" s="17">
        <v>6</v>
      </c>
      <c r="G40" s="9">
        <v>3201</v>
      </c>
      <c r="H40" s="17">
        <v>6</v>
      </c>
      <c r="I40" s="9">
        <v>4401</v>
      </c>
      <c r="J40" s="17">
        <v>6</v>
      </c>
      <c r="K40" s="9">
        <v>5301</v>
      </c>
      <c r="L40" s="17">
        <v>6</v>
      </c>
    </row>
    <row r="41" spans="1:12">
      <c r="A41" s="4">
        <v>114</v>
      </c>
      <c r="B41" s="17">
        <v>10</v>
      </c>
      <c r="C41" s="4">
        <v>119</v>
      </c>
      <c r="D41" s="17">
        <v>11</v>
      </c>
      <c r="E41" s="9">
        <v>2280</v>
      </c>
      <c r="F41" s="17">
        <v>6</v>
      </c>
      <c r="G41" s="9">
        <v>3280</v>
      </c>
      <c r="H41" s="17">
        <v>6</v>
      </c>
      <c r="I41" s="9">
        <v>4401</v>
      </c>
      <c r="J41" s="17">
        <v>6</v>
      </c>
      <c r="K41" s="9">
        <v>5400</v>
      </c>
      <c r="L41" s="17">
        <v>6</v>
      </c>
    </row>
    <row r="42" spans="1:12">
      <c r="A42" s="4">
        <v>115</v>
      </c>
      <c r="B42" s="17">
        <v>10</v>
      </c>
      <c r="C42" s="4">
        <v>120</v>
      </c>
      <c r="D42" s="17">
        <v>11</v>
      </c>
      <c r="E42" s="9">
        <v>2300</v>
      </c>
      <c r="F42" s="17">
        <v>5</v>
      </c>
      <c r="G42" s="9">
        <v>3281</v>
      </c>
      <c r="H42" s="17">
        <v>5</v>
      </c>
      <c r="I42" s="9">
        <v>4500</v>
      </c>
      <c r="J42" s="17">
        <v>5</v>
      </c>
      <c r="K42" s="9">
        <v>5401</v>
      </c>
      <c r="L42" s="17">
        <v>5</v>
      </c>
    </row>
    <row r="43" spans="1:12">
      <c r="A43" s="4">
        <v>116</v>
      </c>
      <c r="B43" s="17">
        <v>9</v>
      </c>
      <c r="C43" s="4">
        <v>121</v>
      </c>
      <c r="D43" s="17">
        <v>11</v>
      </c>
      <c r="E43" s="9">
        <v>2320</v>
      </c>
      <c r="F43" s="17">
        <v>5</v>
      </c>
      <c r="G43" s="9">
        <v>3370</v>
      </c>
      <c r="H43" s="17">
        <v>5</v>
      </c>
      <c r="I43" s="9">
        <v>4501</v>
      </c>
      <c r="J43" s="17">
        <v>5</v>
      </c>
      <c r="K43" s="9">
        <v>5560</v>
      </c>
      <c r="L43" s="17">
        <v>5</v>
      </c>
    </row>
    <row r="44" spans="1:12">
      <c r="A44" s="4">
        <v>117</v>
      </c>
      <c r="B44" s="17">
        <v>9</v>
      </c>
      <c r="C44" s="4">
        <v>122</v>
      </c>
      <c r="D44" s="17">
        <v>11</v>
      </c>
      <c r="E44" s="9">
        <v>2340</v>
      </c>
      <c r="F44" s="17">
        <v>4</v>
      </c>
      <c r="G44" s="9">
        <v>3371</v>
      </c>
      <c r="H44" s="17">
        <v>4</v>
      </c>
      <c r="I44" s="9">
        <v>5000</v>
      </c>
      <c r="J44" s="17">
        <v>4</v>
      </c>
      <c r="K44" s="9">
        <v>5561</v>
      </c>
      <c r="L44" s="17">
        <v>4</v>
      </c>
    </row>
    <row r="45" spans="1:12">
      <c r="A45" s="4">
        <v>118</v>
      </c>
      <c r="B45" s="17">
        <v>9</v>
      </c>
      <c r="C45" s="4">
        <v>123</v>
      </c>
      <c r="D45" s="17">
        <v>10</v>
      </c>
      <c r="E45" s="9">
        <v>2360</v>
      </c>
      <c r="F45" s="17">
        <v>4</v>
      </c>
      <c r="G45" s="9">
        <v>3470</v>
      </c>
      <c r="H45" s="17">
        <v>4</v>
      </c>
      <c r="I45" s="9">
        <v>5001</v>
      </c>
      <c r="J45" s="17">
        <v>4</v>
      </c>
      <c r="K45" s="9">
        <v>6050</v>
      </c>
      <c r="L45" s="17">
        <v>4</v>
      </c>
    </row>
    <row r="46" spans="1:12">
      <c r="A46" s="4">
        <v>119</v>
      </c>
      <c r="B46" s="17">
        <v>9</v>
      </c>
      <c r="C46" s="4">
        <v>124</v>
      </c>
      <c r="D46" s="17">
        <v>10</v>
      </c>
      <c r="E46" s="9">
        <v>2380</v>
      </c>
      <c r="F46" s="17">
        <v>3</v>
      </c>
      <c r="G46" s="9">
        <v>3471</v>
      </c>
      <c r="H46" s="17">
        <v>3</v>
      </c>
      <c r="I46" s="9">
        <v>5100</v>
      </c>
      <c r="J46" s="17">
        <v>3</v>
      </c>
      <c r="K46" s="9">
        <v>6051</v>
      </c>
      <c r="L46" s="17">
        <v>3</v>
      </c>
    </row>
    <row r="47" spans="1:12">
      <c r="A47" s="4">
        <v>120</v>
      </c>
      <c r="B47" s="17">
        <v>9</v>
      </c>
      <c r="C47" s="4">
        <v>125</v>
      </c>
      <c r="D47" s="17">
        <v>10</v>
      </c>
      <c r="E47" s="9">
        <v>2400</v>
      </c>
      <c r="F47" s="17">
        <v>3</v>
      </c>
      <c r="G47" s="9">
        <v>4000</v>
      </c>
      <c r="H47" s="17">
        <v>3</v>
      </c>
      <c r="I47" s="9">
        <v>5101</v>
      </c>
      <c r="J47" s="17">
        <v>3</v>
      </c>
      <c r="K47" s="9">
        <v>6200</v>
      </c>
      <c r="L47" s="17">
        <v>3</v>
      </c>
    </row>
    <row r="48" spans="1:12">
      <c r="A48" s="4">
        <v>121</v>
      </c>
      <c r="B48" s="17">
        <v>8</v>
      </c>
      <c r="C48" s="4">
        <v>126</v>
      </c>
      <c r="D48" s="17">
        <v>10</v>
      </c>
      <c r="E48" s="9">
        <v>2420</v>
      </c>
      <c r="F48" s="17">
        <v>2</v>
      </c>
      <c r="G48" s="9">
        <v>4001</v>
      </c>
      <c r="H48" s="17">
        <v>2</v>
      </c>
      <c r="I48" s="9">
        <v>5200</v>
      </c>
      <c r="J48" s="17">
        <v>2</v>
      </c>
      <c r="K48" s="9">
        <v>6201</v>
      </c>
      <c r="L48" s="17">
        <v>2</v>
      </c>
    </row>
    <row r="49" spans="1:12">
      <c r="A49" s="4">
        <v>122</v>
      </c>
      <c r="B49" s="17">
        <v>8</v>
      </c>
      <c r="C49" s="4">
        <v>127</v>
      </c>
      <c r="D49" s="17">
        <v>10</v>
      </c>
      <c r="E49" s="9">
        <v>2440</v>
      </c>
      <c r="F49" s="17">
        <v>2</v>
      </c>
      <c r="G49" s="9">
        <v>4150</v>
      </c>
      <c r="H49" s="17">
        <v>2</v>
      </c>
      <c r="I49" s="9">
        <v>5201</v>
      </c>
      <c r="J49" s="17">
        <v>2</v>
      </c>
      <c r="K49" s="9">
        <v>6350</v>
      </c>
      <c r="L49" s="17">
        <v>2</v>
      </c>
    </row>
    <row r="50" spans="1:12">
      <c r="A50" s="4">
        <v>123</v>
      </c>
      <c r="B50" s="17">
        <v>8</v>
      </c>
      <c r="C50" s="4">
        <v>128</v>
      </c>
      <c r="D50" s="17">
        <v>9</v>
      </c>
      <c r="E50" s="9">
        <v>2460</v>
      </c>
      <c r="F50" s="17">
        <v>1</v>
      </c>
      <c r="G50" s="9">
        <v>4151</v>
      </c>
      <c r="H50" s="17">
        <v>1</v>
      </c>
      <c r="I50" s="9">
        <v>5300</v>
      </c>
      <c r="J50" s="17">
        <v>1</v>
      </c>
      <c r="K50" s="9">
        <v>6351</v>
      </c>
      <c r="L50" s="17">
        <v>1</v>
      </c>
    </row>
    <row r="51" spans="1:12">
      <c r="A51" s="4">
        <v>124</v>
      </c>
      <c r="B51" s="17">
        <v>8</v>
      </c>
      <c r="C51" s="4">
        <v>129</v>
      </c>
      <c r="D51" s="17">
        <v>9</v>
      </c>
      <c r="E51" s="9">
        <v>2480</v>
      </c>
      <c r="F51" s="17">
        <v>1</v>
      </c>
      <c r="G51" s="9">
        <v>9000</v>
      </c>
      <c r="H51" s="17">
        <v>1</v>
      </c>
      <c r="I51" s="9">
        <v>12000</v>
      </c>
      <c r="J51" s="17">
        <v>1</v>
      </c>
      <c r="K51" s="9">
        <v>13000</v>
      </c>
      <c r="L51" s="17">
        <v>1</v>
      </c>
    </row>
    <row r="52" spans="1:12">
      <c r="A52" s="4">
        <v>125</v>
      </c>
      <c r="B52" s="17">
        <v>8</v>
      </c>
      <c r="C52" s="4">
        <v>130</v>
      </c>
      <c r="D52" s="17">
        <v>9</v>
      </c>
      <c r="E52" s="9"/>
      <c r="F52" s="17"/>
      <c r="G52" s="9"/>
      <c r="H52" s="17"/>
      <c r="I52" s="9"/>
      <c r="J52" s="17"/>
      <c r="K52" s="9"/>
      <c r="L52" s="17"/>
    </row>
    <row r="53" spans="1:12">
      <c r="A53" s="4">
        <v>126</v>
      </c>
      <c r="B53" s="17">
        <v>7</v>
      </c>
      <c r="C53" s="4">
        <v>131</v>
      </c>
      <c r="D53" s="17">
        <v>9</v>
      </c>
      <c r="E53" s="9"/>
      <c r="F53" s="17"/>
      <c r="G53" s="9"/>
      <c r="H53" s="17"/>
      <c r="I53" s="9"/>
      <c r="J53" s="17"/>
      <c r="K53" s="9"/>
      <c r="L53" s="17"/>
    </row>
    <row r="54" spans="1:12">
      <c r="A54" s="4">
        <v>127</v>
      </c>
      <c r="B54" s="17">
        <v>7</v>
      </c>
      <c r="C54" s="4">
        <v>132</v>
      </c>
      <c r="D54" s="17">
        <v>9</v>
      </c>
      <c r="E54" s="9"/>
      <c r="F54" s="17"/>
      <c r="G54" s="9"/>
      <c r="H54" s="17"/>
      <c r="I54" s="9"/>
      <c r="J54" s="17"/>
      <c r="K54" s="9"/>
      <c r="L54" s="17"/>
    </row>
    <row r="55" spans="1:12">
      <c r="A55" s="4">
        <v>128</v>
      </c>
      <c r="B55" s="17">
        <v>7</v>
      </c>
      <c r="C55" s="4">
        <v>133</v>
      </c>
      <c r="D55" s="17">
        <v>8</v>
      </c>
      <c r="E55" s="9"/>
      <c r="F55" s="17"/>
      <c r="G55" s="9"/>
      <c r="H55" s="17"/>
      <c r="I55" s="9"/>
      <c r="J55" s="17"/>
      <c r="K55" s="9"/>
      <c r="L55" s="17"/>
    </row>
    <row r="56" spans="1:12">
      <c r="A56" s="4">
        <v>129</v>
      </c>
      <c r="B56" s="17">
        <v>7</v>
      </c>
      <c r="C56" s="4">
        <v>134</v>
      </c>
      <c r="D56" s="17">
        <v>8</v>
      </c>
      <c r="E56" s="9"/>
      <c r="F56" s="17"/>
      <c r="G56" s="9"/>
      <c r="H56" s="17"/>
      <c r="I56" s="9"/>
      <c r="J56" s="17"/>
      <c r="K56" s="9"/>
      <c r="L56" s="17"/>
    </row>
    <row r="57" spans="1:12">
      <c r="A57" s="4">
        <v>130</v>
      </c>
      <c r="B57" s="17">
        <v>7</v>
      </c>
      <c r="C57" s="4">
        <v>135</v>
      </c>
      <c r="D57" s="17">
        <v>8</v>
      </c>
      <c r="E57" s="9"/>
      <c r="F57" s="17"/>
      <c r="G57" s="9"/>
      <c r="H57" s="17"/>
      <c r="I57" s="9"/>
      <c r="J57" s="17"/>
      <c r="K57" s="9"/>
      <c r="L57" s="17"/>
    </row>
    <row r="58" spans="1:12">
      <c r="A58" s="4">
        <v>131</v>
      </c>
      <c r="B58" s="17">
        <v>6</v>
      </c>
      <c r="C58" s="4">
        <v>136</v>
      </c>
      <c r="D58" s="17">
        <v>8</v>
      </c>
      <c r="E58" s="9"/>
      <c r="F58" s="17"/>
      <c r="G58" s="9"/>
      <c r="H58" s="17"/>
      <c r="I58" s="9"/>
      <c r="J58" s="17"/>
      <c r="K58" s="9"/>
      <c r="L58" s="17"/>
    </row>
    <row r="59" spans="1:12">
      <c r="A59" s="4">
        <v>132</v>
      </c>
      <c r="B59" s="17">
        <v>6</v>
      </c>
      <c r="C59" s="4">
        <v>137</v>
      </c>
      <c r="D59" s="17">
        <v>8</v>
      </c>
      <c r="E59" s="9"/>
      <c r="F59" s="17"/>
      <c r="G59" s="9"/>
      <c r="H59" s="17"/>
      <c r="I59" s="9"/>
      <c r="J59" s="17"/>
      <c r="K59" s="9"/>
      <c r="L59" s="17"/>
    </row>
    <row r="60" spans="1:12">
      <c r="A60" s="4">
        <v>133</v>
      </c>
      <c r="B60" s="17">
        <v>6</v>
      </c>
      <c r="C60" s="4">
        <v>138</v>
      </c>
      <c r="D60" s="17">
        <v>7</v>
      </c>
      <c r="E60" s="9"/>
      <c r="F60" s="17"/>
      <c r="G60" s="9"/>
      <c r="H60" s="17"/>
      <c r="I60" s="9"/>
      <c r="J60" s="17"/>
      <c r="K60" s="9"/>
      <c r="L60" s="17"/>
    </row>
    <row r="61" spans="1:12">
      <c r="A61" s="4">
        <v>134</v>
      </c>
      <c r="B61" s="17">
        <v>6</v>
      </c>
      <c r="C61" s="4">
        <v>139</v>
      </c>
      <c r="D61" s="17">
        <v>7</v>
      </c>
      <c r="E61" s="9"/>
      <c r="F61" s="17"/>
      <c r="G61" s="9"/>
      <c r="H61" s="17"/>
      <c r="I61" s="9"/>
      <c r="J61" s="17"/>
      <c r="K61" s="9"/>
      <c r="L61" s="17"/>
    </row>
    <row r="62" spans="1:12">
      <c r="A62" s="4">
        <v>135</v>
      </c>
      <c r="B62" s="17">
        <v>6</v>
      </c>
      <c r="C62" s="4">
        <v>140</v>
      </c>
      <c r="D62" s="17">
        <v>7</v>
      </c>
      <c r="E62" s="9"/>
      <c r="F62" s="17"/>
      <c r="G62" s="9"/>
      <c r="H62" s="17"/>
      <c r="I62" s="9"/>
      <c r="J62" s="17"/>
      <c r="K62" s="9"/>
      <c r="L62" s="17"/>
    </row>
    <row r="63" spans="1:12">
      <c r="A63" s="4">
        <v>136</v>
      </c>
      <c r="B63" s="17">
        <v>5</v>
      </c>
      <c r="C63" s="4">
        <v>141</v>
      </c>
      <c r="D63" s="17">
        <v>7</v>
      </c>
      <c r="E63" s="9"/>
      <c r="F63" s="17"/>
      <c r="G63" s="9"/>
      <c r="H63" s="17"/>
      <c r="I63" s="9"/>
      <c r="J63" s="17"/>
      <c r="K63" s="9"/>
      <c r="L63" s="17"/>
    </row>
    <row r="64" spans="1:12">
      <c r="A64" s="4">
        <v>137</v>
      </c>
      <c r="B64" s="17">
        <v>5</v>
      </c>
      <c r="C64" s="4">
        <v>142</v>
      </c>
      <c r="D64" s="17">
        <v>7</v>
      </c>
      <c r="E64" s="9"/>
      <c r="F64" s="17"/>
      <c r="G64" s="9"/>
      <c r="H64" s="17"/>
      <c r="I64" s="9"/>
      <c r="J64" s="17"/>
      <c r="K64" s="9"/>
      <c r="L64" s="17"/>
    </row>
    <row r="65" spans="1:12">
      <c r="A65" s="4">
        <v>138</v>
      </c>
      <c r="B65" s="17">
        <v>5</v>
      </c>
      <c r="C65" s="4">
        <v>143</v>
      </c>
      <c r="D65" s="17">
        <v>6</v>
      </c>
      <c r="E65" s="9"/>
      <c r="F65" s="17"/>
      <c r="G65" s="9"/>
      <c r="H65" s="17"/>
      <c r="I65" s="9"/>
      <c r="J65" s="17"/>
      <c r="K65" s="9"/>
      <c r="L65" s="17"/>
    </row>
    <row r="66" spans="1:12">
      <c r="A66" s="4">
        <v>139</v>
      </c>
      <c r="B66" s="17">
        <v>5</v>
      </c>
      <c r="C66" s="4">
        <v>144</v>
      </c>
      <c r="D66" s="17">
        <v>6</v>
      </c>
      <c r="E66" s="9"/>
      <c r="F66" s="17"/>
      <c r="G66" s="9"/>
      <c r="H66" s="17"/>
      <c r="I66" s="9"/>
      <c r="J66" s="17"/>
      <c r="K66" s="9"/>
      <c r="L66" s="17"/>
    </row>
    <row r="67" spans="1:12">
      <c r="A67" s="4">
        <v>140</v>
      </c>
      <c r="B67" s="17">
        <v>5</v>
      </c>
      <c r="C67" s="4">
        <v>145</v>
      </c>
      <c r="D67" s="17">
        <v>6</v>
      </c>
      <c r="E67" s="9"/>
      <c r="F67" s="17"/>
      <c r="G67" s="9"/>
      <c r="H67" s="17"/>
      <c r="I67" s="9"/>
      <c r="J67" s="17"/>
      <c r="K67" s="9"/>
      <c r="L67" s="17"/>
    </row>
    <row r="68" spans="1:12">
      <c r="A68" s="4">
        <v>141</v>
      </c>
      <c r="B68" s="17">
        <v>5</v>
      </c>
      <c r="C68" s="4">
        <v>146</v>
      </c>
      <c r="D68" s="17">
        <v>6</v>
      </c>
      <c r="E68" s="9"/>
      <c r="F68" s="17"/>
      <c r="G68" s="9"/>
      <c r="H68" s="17"/>
      <c r="I68" s="9"/>
      <c r="J68" s="17"/>
      <c r="K68" s="9"/>
      <c r="L68" s="17"/>
    </row>
    <row r="69" spans="1:12">
      <c r="A69" s="4">
        <v>142</v>
      </c>
      <c r="B69" s="17">
        <v>4</v>
      </c>
      <c r="C69" s="4">
        <v>147</v>
      </c>
      <c r="D69" s="17">
        <v>6</v>
      </c>
      <c r="E69" s="9"/>
      <c r="F69" s="17"/>
      <c r="G69" s="9"/>
      <c r="H69" s="17"/>
      <c r="I69" s="9"/>
      <c r="J69" s="17"/>
      <c r="K69" s="9"/>
      <c r="L69" s="17"/>
    </row>
    <row r="70" spans="1:12">
      <c r="A70" s="4">
        <v>143</v>
      </c>
      <c r="B70" s="17">
        <v>4</v>
      </c>
      <c r="C70" s="4">
        <v>148</v>
      </c>
      <c r="D70" s="17">
        <v>5</v>
      </c>
      <c r="E70" s="9"/>
      <c r="F70" s="17"/>
      <c r="G70" s="9"/>
      <c r="H70" s="17"/>
      <c r="I70" s="9"/>
      <c r="J70" s="17"/>
      <c r="K70" s="9"/>
      <c r="L70" s="17"/>
    </row>
    <row r="71" spans="1:12">
      <c r="A71" s="4">
        <v>144</v>
      </c>
      <c r="B71" s="17">
        <v>4</v>
      </c>
      <c r="C71" s="4">
        <v>149</v>
      </c>
      <c r="D71" s="17">
        <v>5</v>
      </c>
      <c r="E71" s="9"/>
      <c r="F71" s="17"/>
      <c r="G71" s="9"/>
      <c r="H71" s="17"/>
      <c r="I71" s="9"/>
      <c r="J71" s="17"/>
      <c r="K71" s="9"/>
      <c r="L71" s="17"/>
    </row>
    <row r="72" spans="1:12">
      <c r="A72" s="4">
        <v>145</v>
      </c>
      <c r="B72" s="17">
        <v>4</v>
      </c>
      <c r="C72" s="4">
        <v>150</v>
      </c>
      <c r="D72" s="17">
        <v>5</v>
      </c>
      <c r="E72" s="9"/>
      <c r="F72" s="17"/>
      <c r="G72" s="9"/>
      <c r="H72" s="17"/>
      <c r="I72" s="9"/>
      <c r="J72" s="17"/>
      <c r="K72" s="9"/>
      <c r="L72" s="17"/>
    </row>
    <row r="73" spans="1:12">
      <c r="A73" s="4">
        <v>146</v>
      </c>
      <c r="B73" s="17">
        <v>4</v>
      </c>
      <c r="C73" s="4">
        <v>151</v>
      </c>
      <c r="D73" s="17">
        <v>5</v>
      </c>
      <c r="E73" s="9"/>
      <c r="F73" s="17"/>
      <c r="G73" s="9"/>
      <c r="H73" s="17"/>
      <c r="I73" s="9"/>
      <c r="J73" s="17"/>
      <c r="K73" s="9"/>
      <c r="L73" s="17"/>
    </row>
    <row r="74" spans="1:12">
      <c r="A74" s="4">
        <v>147</v>
      </c>
      <c r="B74" s="17">
        <v>4</v>
      </c>
      <c r="C74" s="4">
        <v>152</v>
      </c>
      <c r="D74" s="17">
        <v>5</v>
      </c>
      <c r="E74" s="9"/>
      <c r="F74" s="17"/>
      <c r="G74" s="9"/>
      <c r="H74" s="17"/>
      <c r="I74" s="9"/>
      <c r="J74" s="17"/>
      <c r="K74" s="9"/>
      <c r="L74" s="17"/>
    </row>
    <row r="75" spans="1:12">
      <c r="A75" s="4">
        <v>148</v>
      </c>
      <c r="B75" s="17">
        <v>3</v>
      </c>
      <c r="C75" s="4">
        <v>153</v>
      </c>
      <c r="D75" s="17">
        <v>4</v>
      </c>
      <c r="E75" s="9"/>
      <c r="F75" s="17"/>
      <c r="G75" s="9"/>
      <c r="H75" s="17"/>
      <c r="I75" s="9"/>
      <c r="J75" s="17"/>
      <c r="K75" s="9"/>
      <c r="L75" s="17"/>
    </row>
    <row r="76" spans="1:12">
      <c r="A76" s="4">
        <v>149</v>
      </c>
      <c r="B76" s="17">
        <v>3</v>
      </c>
      <c r="C76" s="4">
        <v>154</v>
      </c>
      <c r="D76" s="17">
        <v>4</v>
      </c>
      <c r="E76" s="9"/>
      <c r="F76" s="17"/>
      <c r="G76" s="9"/>
      <c r="H76" s="17"/>
      <c r="I76" s="9"/>
      <c r="J76" s="17"/>
      <c r="K76" s="9"/>
      <c r="L76" s="17"/>
    </row>
    <row r="77" spans="1:12">
      <c r="A77" s="4">
        <v>150</v>
      </c>
      <c r="B77" s="17">
        <v>3</v>
      </c>
      <c r="C77" s="4">
        <v>155</v>
      </c>
      <c r="D77" s="17">
        <v>4</v>
      </c>
      <c r="E77" s="9"/>
      <c r="F77" s="17"/>
      <c r="G77" s="9"/>
      <c r="H77" s="17"/>
      <c r="I77" s="9"/>
      <c r="J77" s="17"/>
      <c r="K77" s="9"/>
      <c r="L77" s="17"/>
    </row>
    <row r="78" spans="1:12">
      <c r="A78" s="4">
        <v>151</v>
      </c>
      <c r="B78" s="17">
        <v>3</v>
      </c>
      <c r="C78" s="4">
        <v>156</v>
      </c>
      <c r="D78" s="17">
        <v>4</v>
      </c>
      <c r="E78" s="9"/>
      <c r="F78" s="17"/>
      <c r="G78" s="9"/>
      <c r="H78" s="17"/>
      <c r="I78" s="9"/>
      <c r="J78" s="17"/>
      <c r="K78" s="9"/>
      <c r="L78" s="17"/>
    </row>
    <row r="79" spans="1:12">
      <c r="A79" s="4">
        <v>152</v>
      </c>
      <c r="B79" s="17">
        <v>3</v>
      </c>
      <c r="C79" s="4">
        <v>157</v>
      </c>
      <c r="D79" s="17">
        <v>4</v>
      </c>
      <c r="E79" s="9"/>
      <c r="F79" s="17"/>
      <c r="G79" s="9"/>
      <c r="H79" s="17"/>
      <c r="I79" s="9"/>
      <c r="J79" s="17"/>
      <c r="K79" s="9"/>
      <c r="L79" s="17"/>
    </row>
    <row r="80" spans="1:12">
      <c r="A80" s="4">
        <v>153</v>
      </c>
      <c r="B80" s="17">
        <v>3</v>
      </c>
      <c r="C80" s="4">
        <v>158</v>
      </c>
      <c r="D80" s="17">
        <v>4</v>
      </c>
      <c r="E80" s="9"/>
      <c r="F80" s="17"/>
      <c r="G80" s="9"/>
      <c r="H80" s="17"/>
      <c r="I80" s="9"/>
      <c r="J80" s="17"/>
      <c r="K80" s="9"/>
      <c r="L80" s="17"/>
    </row>
    <row r="81" spans="1:12">
      <c r="A81" s="4">
        <v>154</v>
      </c>
      <c r="B81" s="17">
        <v>2</v>
      </c>
      <c r="C81" s="4">
        <v>159</v>
      </c>
      <c r="D81" s="17">
        <v>4</v>
      </c>
      <c r="E81" s="9"/>
      <c r="F81" s="17"/>
      <c r="G81" s="9"/>
      <c r="H81" s="17"/>
      <c r="I81" s="9"/>
      <c r="J81" s="17"/>
      <c r="K81" s="9"/>
      <c r="L81" s="17"/>
    </row>
    <row r="82" spans="1:12">
      <c r="A82" s="4">
        <v>155</v>
      </c>
      <c r="B82" s="17">
        <v>2</v>
      </c>
      <c r="C82" s="4">
        <v>160</v>
      </c>
      <c r="D82" s="17">
        <v>3</v>
      </c>
      <c r="E82" s="9"/>
      <c r="F82" s="17"/>
      <c r="G82" s="9"/>
      <c r="H82" s="17"/>
      <c r="I82" s="9"/>
      <c r="J82" s="17"/>
      <c r="K82" s="9"/>
      <c r="L82" s="17"/>
    </row>
    <row r="83" spans="1:12">
      <c r="A83" s="4">
        <v>156</v>
      </c>
      <c r="B83" s="17">
        <v>2</v>
      </c>
      <c r="C83" s="4">
        <v>161</v>
      </c>
      <c r="D83" s="17">
        <v>3</v>
      </c>
      <c r="E83" s="9"/>
      <c r="F83" s="17"/>
      <c r="G83" s="9"/>
      <c r="H83" s="17"/>
      <c r="I83" s="9"/>
      <c r="J83" s="17"/>
      <c r="K83" s="9"/>
      <c r="L83" s="17"/>
    </row>
    <row r="84" spans="1:12">
      <c r="A84" s="4">
        <v>157</v>
      </c>
      <c r="B84" s="17">
        <v>2</v>
      </c>
      <c r="C84" s="4">
        <v>162</v>
      </c>
      <c r="D84" s="17">
        <v>3</v>
      </c>
      <c r="E84" s="9"/>
      <c r="F84" s="17"/>
      <c r="G84" s="9"/>
      <c r="H84" s="17"/>
      <c r="I84" s="9"/>
      <c r="J84" s="17"/>
      <c r="K84" s="9"/>
      <c r="L84" s="17"/>
    </row>
    <row r="85" spans="1:12">
      <c r="A85" s="4">
        <v>158</v>
      </c>
      <c r="B85" s="17">
        <v>2</v>
      </c>
      <c r="C85" s="4">
        <v>163</v>
      </c>
      <c r="D85" s="17">
        <v>3</v>
      </c>
      <c r="E85" s="9"/>
      <c r="F85" s="17"/>
      <c r="G85" s="9"/>
      <c r="H85" s="17"/>
      <c r="I85" s="9"/>
      <c r="J85" s="17"/>
      <c r="K85" s="9"/>
      <c r="L85" s="17"/>
    </row>
    <row r="86" spans="1:12">
      <c r="A86" s="4">
        <v>159</v>
      </c>
      <c r="B86" s="17">
        <v>2</v>
      </c>
      <c r="C86" s="4">
        <v>164</v>
      </c>
      <c r="D86" s="17">
        <v>3</v>
      </c>
      <c r="E86" s="9"/>
      <c r="F86" s="17"/>
      <c r="G86" s="9"/>
      <c r="H86" s="17"/>
      <c r="I86" s="9"/>
      <c r="J86" s="17"/>
      <c r="K86" s="9"/>
      <c r="L86" s="17"/>
    </row>
    <row r="87" spans="1:12">
      <c r="A87" s="4">
        <v>160</v>
      </c>
      <c r="B87" s="17">
        <v>2</v>
      </c>
      <c r="C87" s="4">
        <v>165</v>
      </c>
      <c r="D87" s="17">
        <v>3</v>
      </c>
      <c r="E87" s="9"/>
      <c r="F87" s="17"/>
      <c r="G87" s="9"/>
      <c r="H87" s="17"/>
      <c r="I87" s="9"/>
      <c r="J87" s="17"/>
      <c r="K87" s="9"/>
      <c r="L87" s="17"/>
    </row>
    <row r="88" spans="1:12">
      <c r="A88" s="4">
        <v>161</v>
      </c>
      <c r="B88" s="17">
        <v>1</v>
      </c>
      <c r="C88" s="4">
        <v>166</v>
      </c>
      <c r="D88" s="17">
        <v>3</v>
      </c>
      <c r="E88" s="9"/>
      <c r="F88" s="17"/>
      <c r="G88" s="9"/>
      <c r="H88" s="17"/>
      <c r="I88" s="9"/>
      <c r="J88" s="17"/>
      <c r="K88" s="9"/>
      <c r="L88" s="17"/>
    </row>
    <row r="89" spans="1:12">
      <c r="A89" s="4">
        <v>162</v>
      </c>
      <c r="B89" s="17">
        <v>1</v>
      </c>
      <c r="C89" s="4">
        <v>167</v>
      </c>
      <c r="D89" s="17">
        <v>2</v>
      </c>
      <c r="E89" s="9"/>
      <c r="F89" s="17"/>
      <c r="G89" s="9"/>
      <c r="H89" s="17"/>
      <c r="I89" s="9"/>
      <c r="J89" s="17"/>
      <c r="K89" s="9"/>
      <c r="L89" s="17"/>
    </row>
    <row r="90" spans="1:12">
      <c r="A90" s="4">
        <v>163</v>
      </c>
      <c r="B90" s="17">
        <v>1</v>
      </c>
      <c r="C90" s="4">
        <v>168</v>
      </c>
      <c r="D90" s="17">
        <v>2</v>
      </c>
      <c r="E90" s="9"/>
      <c r="F90" s="17"/>
      <c r="G90" s="9"/>
      <c r="H90" s="17"/>
      <c r="I90" s="9"/>
      <c r="J90" s="17"/>
      <c r="K90" s="9"/>
      <c r="L90" s="17"/>
    </row>
    <row r="91" spans="1:12">
      <c r="A91" s="4">
        <v>164</v>
      </c>
      <c r="B91" s="17">
        <v>1</v>
      </c>
      <c r="C91" s="4">
        <v>169</v>
      </c>
      <c r="D91" s="17">
        <v>2</v>
      </c>
      <c r="E91" s="9"/>
      <c r="F91" s="17"/>
      <c r="G91" s="9"/>
      <c r="H91" s="17"/>
      <c r="I91" s="9"/>
      <c r="J91" s="17"/>
      <c r="K91" s="9"/>
      <c r="L91" s="17"/>
    </row>
    <row r="92" spans="1:12">
      <c r="A92" s="4">
        <v>165</v>
      </c>
      <c r="B92" s="17">
        <v>1</v>
      </c>
      <c r="C92" s="4">
        <v>170</v>
      </c>
      <c r="D92" s="17">
        <v>2</v>
      </c>
      <c r="E92" s="9"/>
      <c r="F92" s="17"/>
      <c r="G92" s="9"/>
      <c r="H92" s="17"/>
      <c r="I92" s="9"/>
      <c r="J92" s="17"/>
      <c r="K92" s="9"/>
      <c r="L92" s="17"/>
    </row>
    <row r="93" spans="1:12">
      <c r="A93" s="4">
        <v>166</v>
      </c>
      <c r="B93" s="17">
        <v>1</v>
      </c>
      <c r="C93" s="4">
        <v>171</v>
      </c>
      <c r="D93" s="17">
        <v>2</v>
      </c>
      <c r="E93" s="9"/>
      <c r="F93" s="17"/>
      <c r="G93" s="9"/>
      <c r="H93" s="17"/>
      <c r="I93" s="9"/>
      <c r="J93" s="17"/>
      <c r="K93" s="9"/>
      <c r="L93" s="17"/>
    </row>
    <row r="94" spans="1:12">
      <c r="A94" s="4">
        <v>167</v>
      </c>
      <c r="B94" s="17">
        <v>1</v>
      </c>
      <c r="C94" s="4">
        <v>172</v>
      </c>
      <c r="D94" s="17">
        <v>2</v>
      </c>
      <c r="E94" s="9"/>
      <c r="F94" s="17"/>
      <c r="G94" s="9"/>
      <c r="H94" s="17"/>
      <c r="I94" s="9"/>
      <c r="J94" s="17"/>
      <c r="K94" s="9"/>
      <c r="L94" s="17"/>
    </row>
    <row r="95" spans="1:12">
      <c r="A95" s="4">
        <v>168</v>
      </c>
      <c r="B95" s="17">
        <v>1</v>
      </c>
      <c r="C95" s="4">
        <v>173</v>
      </c>
      <c r="D95" s="17">
        <v>2</v>
      </c>
      <c r="E95" s="9"/>
      <c r="F95" s="17"/>
      <c r="G95" s="9"/>
      <c r="H95" s="17"/>
      <c r="I95" s="9"/>
      <c r="J95" s="17"/>
      <c r="K95" s="9"/>
      <c r="L95" s="17"/>
    </row>
    <row r="96" spans="1:12">
      <c r="A96" s="4">
        <v>169</v>
      </c>
      <c r="B96" s="17">
        <v>1</v>
      </c>
      <c r="C96" s="4">
        <v>174</v>
      </c>
      <c r="D96" s="17">
        <v>1</v>
      </c>
      <c r="E96" s="9"/>
      <c r="F96" s="17"/>
      <c r="G96" s="9"/>
      <c r="H96" s="17"/>
      <c r="I96" s="9"/>
      <c r="J96" s="17"/>
      <c r="K96" s="9"/>
      <c r="L96" s="17"/>
    </row>
    <row r="97" spans="1:12">
      <c r="A97" s="4">
        <v>170</v>
      </c>
      <c r="B97" s="17">
        <v>1</v>
      </c>
      <c r="C97" s="4">
        <v>175</v>
      </c>
      <c r="D97" s="17">
        <v>1</v>
      </c>
      <c r="E97" s="9"/>
      <c r="F97" s="17"/>
      <c r="G97" s="9"/>
      <c r="H97" s="17"/>
      <c r="I97" s="9"/>
      <c r="J97" s="17"/>
      <c r="K97" s="9"/>
      <c r="L97" s="17"/>
    </row>
    <row r="98" spans="1:12">
      <c r="A98" s="4">
        <v>171</v>
      </c>
      <c r="B98" s="17">
        <v>1</v>
      </c>
      <c r="C98" s="4">
        <v>176</v>
      </c>
      <c r="D98" s="17">
        <v>1</v>
      </c>
      <c r="E98" s="9"/>
      <c r="F98" s="17"/>
      <c r="G98" s="9"/>
      <c r="H98" s="17"/>
      <c r="I98" s="9"/>
      <c r="J98" s="17"/>
      <c r="K98" s="9"/>
      <c r="L98" s="17"/>
    </row>
    <row r="99" spans="1:12">
      <c r="A99" s="4">
        <v>172</v>
      </c>
      <c r="B99" s="17">
        <v>1</v>
      </c>
      <c r="C99" s="4">
        <v>177</v>
      </c>
      <c r="D99" s="17">
        <v>1</v>
      </c>
      <c r="E99" s="9"/>
      <c r="F99" s="17"/>
      <c r="G99" s="9"/>
      <c r="H99" s="17"/>
      <c r="I99" s="9"/>
      <c r="J99" s="17"/>
      <c r="K99" s="9"/>
      <c r="L99" s="17"/>
    </row>
    <row r="100" spans="1:12">
      <c r="A100" s="4">
        <v>173</v>
      </c>
      <c r="B100" s="17">
        <v>1</v>
      </c>
      <c r="C100" s="4">
        <v>178</v>
      </c>
      <c r="D100" s="17">
        <v>1</v>
      </c>
      <c r="E100" s="9"/>
      <c r="F100" s="17"/>
      <c r="G100" s="9"/>
      <c r="H100" s="17"/>
      <c r="I100" s="9"/>
      <c r="J100" s="17"/>
      <c r="K100" s="9"/>
      <c r="L100" s="17"/>
    </row>
    <row r="101" spans="1:12">
      <c r="A101" s="4">
        <v>174</v>
      </c>
      <c r="B101" s="17">
        <v>1</v>
      </c>
      <c r="C101" s="4">
        <v>179</v>
      </c>
      <c r="D101" s="17">
        <v>1</v>
      </c>
      <c r="E101" s="9"/>
      <c r="F101" s="17"/>
      <c r="G101" s="9"/>
      <c r="H101" s="17"/>
      <c r="I101" s="9"/>
      <c r="J101" s="17"/>
      <c r="K101" s="9"/>
      <c r="L101" s="17"/>
    </row>
    <row r="102" spans="1:12">
      <c r="A102" s="4">
        <v>174</v>
      </c>
      <c r="B102" s="17">
        <v>1</v>
      </c>
      <c r="C102" s="4">
        <v>180</v>
      </c>
      <c r="D102" s="17">
        <v>1</v>
      </c>
      <c r="E102" s="9"/>
      <c r="F102" s="17"/>
      <c r="G102" s="9"/>
      <c r="H102" s="17"/>
      <c r="I102" s="9"/>
      <c r="J102" s="17"/>
      <c r="K102" s="9"/>
      <c r="L102" s="17"/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16</vt:i4>
      </vt:variant>
      <vt:variant>
        <vt:lpstr>Plages nommées</vt:lpstr>
      </vt:variant>
      <vt:variant>
        <vt:i4>184</vt:i4>
      </vt:variant>
    </vt:vector>
  </HeadingPairs>
  <TitlesOfParts>
    <vt:vector size="200" baseType="lpstr">
      <vt:lpstr>Jury T1</vt:lpstr>
      <vt:lpstr>MoF</vt:lpstr>
      <vt:lpstr>MoM</vt:lpstr>
      <vt:lpstr>PoF</vt:lpstr>
      <vt:lpstr>PoM</vt:lpstr>
      <vt:lpstr>BF</vt:lpstr>
      <vt:lpstr>BM</vt:lpstr>
      <vt:lpstr>Feuil1</vt:lpstr>
      <vt:lpstr>Table Mo</vt:lpstr>
      <vt:lpstr>Table Po</vt:lpstr>
      <vt:lpstr>Table BeF</vt:lpstr>
      <vt:lpstr>Table BeM</vt:lpstr>
      <vt:lpstr>Table MiF</vt:lpstr>
      <vt:lpstr>Table MiM</vt:lpstr>
      <vt:lpstr>Table Femmes</vt:lpstr>
      <vt:lpstr>Table Hommes</vt:lpstr>
      <vt:lpstr>BF_1_km_marche</vt:lpstr>
      <vt:lpstr>BF_1000_m</vt:lpstr>
      <vt:lpstr>BF_120_m</vt:lpstr>
      <vt:lpstr>BF_2_km_marche</vt:lpstr>
      <vt:lpstr>BF_2000_m</vt:lpstr>
      <vt:lpstr>BF_50_m</vt:lpstr>
      <vt:lpstr>BF_50_m_H.</vt:lpstr>
      <vt:lpstr>BF_500_m</vt:lpstr>
      <vt:lpstr>BF_60_m</vt:lpstr>
      <vt:lpstr>BF_DISQUE</vt:lpstr>
      <vt:lpstr>BF_HAUTEUR</vt:lpstr>
      <vt:lpstr>BF_JAVELOT</vt:lpstr>
      <vt:lpstr>BF_LONGUEUR</vt:lpstr>
      <vt:lpstr>BF_MARTEAU</vt:lpstr>
      <vt:lpstr>BF_PERCHE</vt:lpstr>
      <vt:lpstr>BF_POIDS</vt:lpstr>
      <vt:lpstr>BF_T.S.</vt:lpstr>
      <vt:lpstr>BM_1_km_marche</vt:lpstr>
      <vt:lpstr>BM_1000_m</vt:lpstr>
      <vt:lpstr>BM_120_m</vt:lpstr>
      <vt:lpstr>BM_2_km_marche</vt:lpstr>
      <vt:lpstr>BM_2000_m</vt:lpstr>
      <vt:lpstr>BM_50_m</vt:lpstr>
      <vt:lpstr>BM_50_m_H.</vt:lpstr>
      <vt:lpstr>BM_500_m</vt:lpstr>
      <vt:lpstr>BM_60_m</vt:lpstr>
      <vt:lpstr>BM_80_m_H.</vt:lpstr>
      <vt:lpstr>BM_DISQUE</vt:lpstr>
      <vt:lpstr>BM_HAUTEUR</vt:lpstr>
      <vt:lpstr>BM_JAVELOT</vt:lpstr>
      <vt:lpstr>BM_LONGUEUR</vt:lpstr>
      <vt:lpstr>BM_MARTEAU</vt:lpstr>
      <vt:lpstr>BM_PERCHE</vt:lpstr>
      <vt:lpstr>BM_POIDS</vt:lpstr>
      <vt:lpstr>BM_T.S.</vt:lpstr>
      <vt:lpstr>BF!Excel_BuiltIn_Print_Area</vt:lpstr>
      <vt:lpstr>BM!Excel_BuiltIn_Print_Area</vt:lpstr>
      <vt:lpstr>MoF!Excel_BuiltIn_Print_Area</vt:lpstr>
      <vt:lpstr>MoM!Excel_BuiltIn_Print_Area</vt:lpstr>
      <vt:lpstr>PoF!Excel_BuiltIn_Print_Area</vt:lpstr>
      <vt:lpstr>PoM!Excel_BuiltIn_Print_Area</vt:lpstr>
      <vt:lpstr>F_100_m</vt:lpstr>
      <vt:lpstr>F_100_m_H.</vt:lpstr>
      <vt:lpstr>F_1000_m</vt:lpstr>
      <vt:lpstr>F_1500_m</vt:lpstr>
      <vt:lpstr>F_1500_steeple</vt:lpstr>
      <vt:lpstr>F_200_m</vt:lpstr>
      <vt:lpstr>F_2000_m</vt:lpstr>
      <vt:lpstr>F_3_km_marche</vt:lpstr>
      <vt:lpstr>F_300_m</vt:lpstr>
      <vt:lpstr>F_3000_m</vt:lpstr>
      <vt:lpstr>F_3000_steeple</vt:lpstr>
      <vt:lpstr>F_320_m_H</vt:lpstr>
      <vt:lpstr>F_400_m</vt:lpstr>
      <vt:lpstr>F_400_m_H</vt:lpstr>
      <vt:lpstr>F_5_km_marche</vt:lpstr>
      <vt:lpstr>F_50_m</vt:lpstr>
      <vt:lpstr>F_50_m_H.</vt:lpstr>
      <vt:lpstr>F_500_m</vt:lpstr>
      <vt:lpstr>F_5000_m</vt:lpstr>
      <vt:lpstr>F_60_m</vt:lpstr>
      <vt:lpstr>F_60_m_H.</vt:lpstr>
      <vt:lpstr>F_800_m</vt:lpstr>
      <vt:lpstr>F_DISQUE</vt:lpstr>
      <vt:lpstr>F_HAUTEUR</vt:lpstr>
      <vt:lpstr>F_JAVELOT</vt:lpstr>
      <vt:lpstr>F_LONGUEUR</vt:lpstr>
      <vt:lpstr>F_MARTEAU</vt:lpstr>
      <vt:lpstr>F_PERCHE</vt:lpstr>
      <vt:lpstr>F_POIDS</vt:lpstr>
      <vt:lpstr>F_T.S.</vt:lpstr>
      <vt:lpstr>H_100_m</vt:lpstr>
      <vt:lpstr>H_1000_m</vt:lpstr>
      <vt:lpstr>H_110_m_H.</vt:lpstr>
      <vt:lpstr>H_1500_m</vt:lpstr>
      <vt:lpstr>H_1500_steeple</vt:lpstr>
      <vt:lpstr>H_200_m</vt:lpstr>
      <vt:lpstr>H_2000_m</vt:lpstr>
      <vt:lpstr>H_3_km_marche</vt:lpstr>
      <vt:lpstr>H_300_m</vt:lpstr>
      <vt:lpstr>H_3000_m</vt:lpstr>
      <vt:lpstr>H_3000_steeple</vt:lpstr>
      <vt:lpstr>H_320_m_H</vt:lpstr>
      <vt:lpstr>H_400_m</vt:lpstr>
      <vt:lpstr>H_400_m_H</vt:lpstr>
      <vt:lpstr>H_5_km_marche</vt:lpstr>
      <vt:lpstr>H_50_m</vt:lpstr>
      <vt:lpstr>H_50_m_H.</vt:lpstr>
      <vt:lpstr>H_500_m</vt:lpstr>
      <vt:lpstr>H_5000_m</vt:lpstr>
      <vt:lpstr>H_60_m</vt:lpstr>
      <vt:lpstr>H_60_m_H.</vt:lpstr>
      <vt:lpstr>H_800_m</vt:lpstr>
      <vt:lpstr>H_DISQUE</vt:lpstr>
      <vt:lpstr>H_HAUTEUR</vt:lpstr>
      <vt:lpstr>H_JAVELOT</vt:lpstr>
      <vt:lpstr>H_LONGUEUR</vt:lpstr>
      <vt:lpstr>H_MARTEAU</vt:lpstr>
      <vt:lpstr>H_PERCHE</vt:lpstr>
      <vt:lpstr>H_POIDS</vt:lpstr>
      <vt:lpstr>H_T.S.</vt:lpstr>
      <vt:lpstr>BF!Impression_des_titres</vt:lpstr>
      <vt:lpstr>BM!Impression_des_titres</vt:lpstr>
      <vt:lpstr>MoF!Impression_des_titres</vt:lpstr>
      <vt:lpstr>MoM!Impression_des_titres</vt:lpstr>
      <vt:lpstr>PoF!Impression_des_titres</vt:lpstr>
      <vt:lpstr>PoM!Impression_des_titres</vt:lpstr>
      <vt:lpstr>MF_1_km_marche</vt:lpstr>
      <vt:lpstr>MF_1000_m</vt:lpstr>
      <vt:lpstr>MF_150_m</vt:lpstr>
      <vt:lpstr>MF_2_km_marche</vt:lpstr>
      <vt:lpstr>MF_2000_m</vt:lpstr>
      <vt:lpstr>MF_3_km_marche</vt:lpstr>
      <vt:lpstr>MF_300_m</vt:lpstr>
      <vt:lpstr>MF_3000_m</vt:lpstr>
      <vt:lpstr>MF_50_m</vt:lpstr>
      <vt:lpstr>MF_50_m_H.</vt:lpstr>
      <vt:lpstr>MF_500_m</vt:lpstr>
      <vt:lpstr>MF_60_m</vt:lpstr>
      <vt:lpstr>MF_60_m_H.</vt:lpstr>
      <vt:lpstr>MF_80_m</vt:lpstr>
      <vt:lpstr>MF_80_m_H.</vt:lpstr>
      <vt:lpstr>MF_DISQUE</vt:lpstr>
      <vt:lpstr>MF_HAUTEUR</vt:lpstr>
      <vt:lpstr>MF_JAVELOT</vt:lpstr>
      <vt:lpstr>MF_LONGUEUR</vt:lpstr>
      <vt:lpstr>MF_MARTEAU</vt:lpstr>
      <vt:lpstr>MF_PERCHE</vt:lpstr>
      <vt:lpstr>MF_POIDS</vt:lpstr>
      <vt:lpstr>MF_T.S.</vt:lpstr>
      <vt:lpstr>MM_1_km_marche</vt:lpstr>
      <vt:lpstr>MM_100_m_H.</vt:lpstr>
      <vt:lpstr>MM_1000_m</vt:lpstr>
      <vt:lpstr>MM_150_m</vt:lpstr>
      <vt:lpstr>MM_2_km_marche</vt:lpstr>
      <vt:lpstr>MM_2000_m</vt:lpstr>
      <vt:lpstr>MM_3_km_marche</vt:lpstr>
      <vt:lpstr>MM_300_m</vt:lpstr>
      <vt:lpstr>MM_3000_m</vt:lpstr>
      <vt:lpstr>MM_50_m</vt:lpstr>
      <vt:lpstr>MM_50_m_H.</vt:lpstr>
      <vt:lpstr>MM_500_m</vt:lpstr>
      <vt:lpstr>MM_60_m</vt:lpstr>
      <vt:lpstr>MM_60_m_H.</vt:lpstr>
      <vt:lpstr>MM_80_m</vt:lpstr>
      <vt:lpstr>MM_DISQUE</vt:lpstr>
      <vt:lpstr>MM_HAUTEUR</vt:lpstr>
      <vt:lpstr>MM_JAVELOT</vt:lpstr>
      <vt:lpstr>MM_LONGUEUR</vt:lpstr>
      <vt:lpstr>MM_MARTEAU</vt:lpstr>
      <vt:lpstr>MM_PERCHE</vt:lpstr>
      <vt:lpstr>MM_POIDS</vt:lpstr>
      <vt:lpstr>MM_T.S.</vt:lpstr>
      <vt:lpstr>Moustique_400_m</vt:lpstr>
      <vt:lpstr>Moustique_50_haies</vt:lpstr>
      <vt:lpstr>Moustique_50_m</vt:lpstr>
      <vt:lpstr>Moustique_500_m</vt:lpstr>
      <vt:lpstr>Moustique_500_marche</vt:lpstr>
      <vt:lpstr>Moustique_600_m</vt:lpstr>
      <vt:lpstr>Moustique_600_marche</vt:lpstr>
      <vt:lpstr>Moustique_Anneau</vt:lpstr>
      <vt:lpstr>Moustique_Balles</vt:lpstr>
      <vt:lpstr>Moustique_Hauteur</vt:lpstr>
      <vt:lpstr>Moustique_Longueur</vt:lpstr>
      <vt:lpstr>Moustique_MB</vt:lpstr>
      <vt:lpstr>Moustique_Poids</vt:lpstr>
      <vt:lpstr>Moustique_Triple_saut</vt:lpstr>
      <vt:lpstr>Moustique_Vortex</vt:lpstr>
      <vt:lpstr>Po_1_km_marche</vt:lpstr>
      <vt:lpstr>Po_1000_m</vt:lpstr>
      <vt:lpstr>Po_120_m</vt:lpstr>
      <vt:lpstr>Po_50_m</vt:lpstr>
      <vt:lpstr>Po_50_m_H.</vt:lpstr>
      <vt:lpstr>Po_500_m</vt:lpstr>
      <vt:lpstr>Po_60_m</vt:lpstr>
      <vt:lpstr>Po_Ballonde</vt:lpstr>
      <vt:lpstr>Po_Disque</vt:lpstr>
      <vt:lpstr>Po_Hauteur</vt:lpstr>
      <vt:lpstr>Po_Javelot</vt:lpstr>
      <vt:lpstr>Po_Longueur</vt:lpstr>
      <vt:lpstr>Po_Perche</vt:lpstr>
      <vt:lpstr>Po_Poids</vt:lpstr>
      <vt:lpstr>Po_Triple_saut</vt:lpstr>
      <vt:lpstr>'Jury T1'!Zone_d_impression</vt:lpstr>
    </vt:vector>
  </TitlesOfParts>
  <Company>Personnel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Jacqueline DEOM</dc:creator>
  <cp:lastModifiedBy>FSGT</cp:lastModifiedBy>
  <cp:lastPrinted>2018-01-18T12:39:07Z</cp:lastPrinted>
  <dcterms:created xsi:type="dcterms:W3CDTF">2004-08-13T22:18:04Z</dcterms:created>
  <dcterms:modified xsi:type="dcterms:W3CDTF">2018-04-12T18:37:57Z</dcterms:modified>
</cp:coreProperties>
</file>